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36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<sst xmlns="http://schemas.openxmlformats.org/spreadsheetml/2006/main" count="100" uniqueCount="94">
  <si>
    <t>ΠΛΗΡΟΥΝΤΑΙ ΤΑ ΑΓΩΝΙΣΤΙΚΑ ΚΡΙΤΗΡΙΑ</t>
  </si>
  <si>
    <t>ΠΛΗΡΟΥΝΤΑΙ ΤΑ ΟΙΚΟΝΟΜΙΚΑ ΚΡΙΤΗΡΙΑ</t>
  </si>
  <si>
    <t xml:space="preserve">ΕΓΚΡΙΝΟΝΤΑΙ </t>
  </si>
  <si>
    <t>ΣΥΝΟΛΟ ΑΙΤΗΣΕΩΝ</t>
  </si>
  <si>
    <t>ΜΗ ΟΛΟΚΛΗΡΩΜΕΝΕΣ</t>
  </si>
  <si>
    <t>ΟΛΟΚΛΗΡΩΜΕΝΕΣ</t>
  </si>
  <si>
    <t xml:space="preserve">ΚΟΙΝΟΣ ΕΛΕΓΧΟΣ ΑΓΩΝΙΣΤΙΚΩΝ &amp; ΟΙΚΟΝΟΜΙΚΩΝ </t>
  </si>
  <si>
    <t>6/22</t>
  </si>
  <si>
    <t>1/3</t>
  </si>
  <si>
    <r>
      <rPr>
        <b/>
        <sz val="11"/>
        <color indexed="8"/>
        <rFont val="Calibri"/>
        <family val="2"/>
      </rPr>
      <t xml:space="preserve">ΕΟΚ </t>
    </r>
    <r>
      <rPr>
        <sz val="11"/>
        <color theme="1"/>
        <rFont val="Calibri"/>
        <family val="2"/>
      </rPr>
      <t>(Μπάσκετ)</t>
    </r>
  </si>
  <si>
    <r>
      <rPr>
        <b/>
        <sz val="11"/>
        <color indexed="8"/>
        <rFont val="Calibri"/>
        <family val="2"/>
      </rPr>
      <t xml:space="preserve">ΚΟΕ </t>
    </r>
    <r>
      <rPr>
        <sz val="11"/>
        <color theme="1"/>
        <rFont val="Calibri"/>
        <family val="2"/>
      </rPr>
      <t>(Υγρά Αθλήματα)</t>
    </r>
  </si>
  <si>
    <r>
      <rPr>
        <b/>
        <sz val="11"/>
        <color indexed="8"/>
        <rFont val="Calibri"/>
        <family val="2"/>
      </rPr>
      <t>ΕΛΟΤ</t>
    </r>
    <r>
      <rPr>
        <sz val="11"/>
        <color theme="1"/>
        <rFont val="Calibri"/>
        <family val="2"/>
      </rPr>
      <t xml:space="preserve"> (Ταεκβοντο)</t>
    </r>
  </si>
  <si>
    <r>
      <rPr>
        <b/>
        <sz val="11"/>
        <color indexed="8"/>
        <rFont val="Calibri"/>
        <family val="2"/>
      </rPr>
      <t>ΕΟΠΕ</t>
    </r>
    <r>
      <rPr>
        <sz val="11"/>
        <color theme="1"/>
        <rFont val="Calibri"/>
        <family val="2"/>
      </rPr>
      <t xml:space="preserve"> (Βόλεϊ)</t>
    </r>
  </si>
  <si>
    <r>
      <rPr>
        <b/>
        <sz val="11"/>
        <color indexed="8"/>
        <rFont val="Calibri"/>
        <family val="2"/>
      </rPr>
      <t xml:space="preserve">ΕΓΟ </t>
    </r>
    <r>
      <rPr>
        <sz val="11"/>
        <color theme="1"/>
        <rFont val="Calibri"/>
        <family val="2"/>
      </rPr>
      <t>(Γυμναστική)</t>
    </r>
  </si>
  <si>
    <r>
      <rPr>
        <b/>
        <sz val="11"/>
        <color indexed="8"/>
        <rFont val="Calibri"/>
        <family val="2"/>
      </rPr>
      <t>ΣΕΓΑΣ</t>
    </r>
    <r>
      <rPr>
        <sz val="11"/>
        <color theme="1"/>
        <rFont val="Calibri"/>
        <family val="2"/>
      </rPr>
      <t xml:space="preserve"> (Στίβος)</t>
    </r>
  </si>
  <si>
    <r>
      <rPr>
        <b/>
        <sz val="11"/>
        <color indexed="8"/>
        <rFont val="Calibri"/>
        <family val="2"/>
      </rPr>
      <t xml:space="preserve">ΕΟΑΒ </t>
    </r>
    <r>
      <rPr>
        <sz val="11"/>
        <color theme="1"/>
        <rFont val="Calibri"/>
        <family val="2"/>
      </rPr>
      <t>(Άρση Βαρών)</t>
    </r>
  </si>
  <si>
    <r>
      <rPr>
        <b/>
        <sz val="11"/>
        <color indexed="8"/>
        <rFont val="Calibri"/>
        <family val="2"/>
      </rPr>
      <t>ΕΦΟΕΠΑ</t>
    </r>
    <r>
      <rPr>
        <sz val="11"/>
        <color theme="1"/>
        <rFont val="Calibri"/>
        <family val="2"/>
      </rPr>
      <t xml:space="preserve"> (Πίνγκ Πόνγκ)</t>
    </r>
  </si>
  <si>
    <r>
      <rPr>
        <b/>
        <sz val="11"/>
        <color indexed="8"/>
        <rFont val="Calibri"/>
        <family val="2"/>
      </rPr>
      <t xml:space="preserve">ΕΟΙ </t>
    </r>
    <r>
      <rPr>
        <sz val="11"/>
        <color theme="1"/>
        <rFont val="Calibri"/>
        <family val="2"/>
      </rPr>
      <t>(Ιππασία)</t>
    </r>
  </si>
  <si>
    <r>
      <rPr>
        <b/>
        <sz val="11"/>
        <color indexed="8"/>
        <rFont val="Calibri"/>
        <family val="2"/>
      </rPr>
      <t>ΕΟΚΚ</t>
    </r>
    <r>
      <rPr>
        <sz val="11"/>
        <color theme="1"/>
        <rFont val="Calibri"/>
        <family val="2"/>
      </rPr>
      <t xml:space="preserve"> (Κανόε Καγιάκ)</t>
    </r>
  </si>
  <si>
    <r>
      <rPr>
        <b/>
        <sz val="11"/>
        <color indexed="8"/>
        <rFont val="Calibri"/>
        <family val="2"/>
      </rPr>
      <t>ΕΚΟΦΝΣ</t>
    </r>
    <r>
      <rPr>
        <sz val="11"/>
        <color theme="1"/>
        <rFont val="Calibri"/>
        <family val="2"/>
      </rPr>
      <t xml:space="preserve"> (Κωπηλασία)</t>
    </r>
  </si>
  <si>
    <r>
      <rPr>
        <b/>
        <sz val="11"/>
        <color indexed="8"/>
        <rFont val="Calibri"/>
        <family val="2"/>
      </rPr>
      <t>ΕΟΠ</t>
    </r>
    <r>
      <rPr>
        <sz val="11"/>
        <color theme="1"/>
        <rFont val="Calibri"/>
        <family val="2"/>
      </rPr>
      <t xml:space="preserve"> (Πάλη)</t>
    </r>
  </si>
  <si>
    <r>
      <rPr>
        <b/>
        <sz val="11"/>
        <color indexed="8"/>
        <rFont val="Calibri"/>
        <family val="2"/>
      </rPr>
      <t>ΕΟΞ</t>
    </r>
    <r>
      <rPr>
        <sz val="11"/>
        <color theme="1"/>
        <rFont val="Calibri"/>
        <family val="2"/>
      </rPr>
      <t>(Ξιφασκία)</t>
    </r>
  </si>
  <si>
    <r>
      <rPr>
        <b/>
        <sz val="11"/>
        <color indexed="8"/>
        <rFont val="Calibri"/>
        <family val="2"/>
      </rPr>
      <t xml:space="preserve">ΕΟΠ </t>
    </r>
    <r>
      <rPr>
        <sz val="11"/>
        <color theme="1"/>
        <rFont val="Calibri"/>
        <family val="2"/>
      </rPr>
      <t>(Ποδηλασία)</t>
    </r>
  </si>
  <si>
    <r>
      <rPr>
        <b/>
        <sz val="11"/>
        <color indexed="8"/>
        <rFont val="Calibri"/>
        <family val="2"/>
      </rPr>
      <t xml:space="preserve">ΕΟΠ </t>
    </r>
    <r>
      <rPr>
        <sz val="11"/>
        <color theme="1"/>
        <rFont val="Calibri"/>
        <family val="2"/>
      </rPr>
      <t>(Πυγμαχία)</t>
    </r>
  </si>
  <si>
    <r>
      <rPr>
        <b/>
        <sz val="11"/>
        <color indexed="8"/>
        <rFont val="Calibri"/>
        <family val="2"/>
      </rPr>
      <t xml:space="preserve">ΕΟΤ </t>
    </r>
    <r>
      <rPr>
        <sz val="11"/>
        <color theme="1"/>
        <rFont val="Calibri"/>
        <family val="2"/>
      </rPr>
      <t>(Τζούντο)</t>
    </r>
  </si>
  <si>
    <r>
      <rPr>
        <b/>
        <sz val="11"/>
        <color indexed="8"/>
        <rFont val="Calibri"/>
        <family val="2"/>
      </rPr>
      <t>ΕΦΟΤ</t>
    </r>
    <r>
      <rPr>
        <sz val="11"/>
        <color theme="1"/>
        <rFont val="Calibri"/>
        <family val="2"/>
      </rPr>
      <t xml:space="preserve"> (Τοξοβολία)</t>
    </r>
  </si>
  <si>
    <r>
      <rPr>
        <b/>
        <sz val="11"/>
        <color indexed="8"/>
        <rFont val="Calibri"/>
        <family val="2"/>
      </rPr>
      <t>ΕΟΜΟΠ</t>
    </r>
    <r>
      <rPr>
        <sz val="11"/>
        <color theme="1"/>
        <rFont val="Calibri"/>
        <family val="2"/>
      </rPr>
      <t xml:space="preserve"> (Μοντέρνο Πένταθλο)</t>
    </r>
  </si>
  <si>
    <r>
      <rPr>
        <b/>
        <sz val="11"/>
        <color indexed="8"/>
        <rFont val="Calibri"/>
        <family val="2"/>
      </rPr>
      <t xml:space="preserve">ΟΧΕ </t>
    </r>
    <r>
      <rPr>
        <sz val="11"/>
        <color theme="1"/>
        <rFont val="Calibri"/>
        <family val="2"/>
      </rPr>
      <t>(Χάντμπολ)</t>
    </r>
  </si>
  <si>
    <r>
      <rPr>
        <b/>
        <sz val="11"/>
        <color indexed="8"/>
        <rFont val="Calibri"/>
        <family val="2"/>
      </rPr>
      <t xml:space="preserve">ΕΟΧΑ </t>
    </r>
    <r>
      <rPr>
        <sz val="11"/>
        <color theme="1"/>
        <rFont val="Calibri"/>
        <family val="2"/>
      </rPr>
      <t>(Χειμερινά)</t>
    </r>
  </si>
  <si>
    <r>
      <rPr>
        <b/>
        <sz val="11"/>
        <color indexed="8"/>
        <rFont val="Calibri"/>
        <family val="2"/>
      </rPr>
      <t xml:space="preserve">ΕΟΓ </t>
    </r>
    <r>
      <rPr>
        <sz val="11"/>
        <color theme="1"/>
        <rFont val="Calibri"/>
        <family val="2"/>
      </rPr>
      <t>(Γκόλφ)</t>
    </r>
  </si>
  <si>
    <r>
      <rPr>
        <b/>
        <sz val="11"/>
        <color indexed="8"/>
        <rFont val="Calibri"/>
        <family val="2"/>
      </rPr>
      <t>ΕΟΟΑ</t>
    </r>
    <r>
      <rPr>
        <sz val="11"/>
        <color theme="1"/>
        <rFont val="Calibri"/>
        <family val="2"/>
      </rPr>
      <t xml:space="preserve"> (Ορειβασία/Αναρρίχηση)</t>
    </r>
  </si>
  <si>
    <r>
      <rPr>
        <b/>
        <sz val="11"/>
        <color indexed="8"/>
        <rFont val="Calibri"/>
        <family val="2"/>
      </rPr>
      <t>ΕΦΟΑ</t>
    </r>
    <r>
      <rPr>
        <sz val="11"/>
        <color theme="1"/>
        <rFont val="Calibri"/>
        <family val="2"/>
      </rPr>
      <t xml:space="preserve"> (Τένις)</t>
    </r>
  </si>
  <si>
    <r>
      <rPr>
        <b/>
        <sz val="11"/>
        <color indexed="8"/>
        <rFont val="Calibri"/>
        <family val="2"/>
      </rPr>
      <t>ΕΟΚ</t>
    </r>
    <r>
      <rPr>
        <sz val="11"/>
        <color theme="1"/>
        <rFont val="Calibri"/>
        <family val="2"/>
      </rPr>
      <t xml:space="preserve"> (Καράτε)</t>
    </r>
  </si>
  <si>
    <r>
      <rPr>
        <b/>
        <sz val="11"/>
        <color indexed="8"/>
        <rFont val="Calibri"/>
        <family val="2"/>
      </rPr>
      <t xml:space="preserve">ΣΚΟΕ </t>
    </r>
    <r>
      <rPr>
        <sz val="11"/>
        <color theme="1"/>
        <rFont val="Calibri"/>
        <family val="2"/>
      </rPr>
      <t>(Σκοποβολή)</t>
    </r>
  </si>
  <si>
    <r>
      <rPr>
        <b/>
        <sz val="11"/>
        <color indexed="8"/>
        <rFont val="Calibri"/>
        <family val="2"/>
      </rPr>
      <t>ΕΙΟ</t>
    </r>
    <r>
      <rPr>
        <sz val="11"/>
        <color theme="1"/>
        <rFont val="Calibri"/>
        <family val="2"/>
      </rPr>
      <t xml:space="preserve"> (Ιστιοπλοΐα)</t>
    </r>
  </si>
  <si>
    <r>
      <rPr>
        <b/>
        <sz val="11"/>
        <color indexed="8"/>
        <rFont val="Calibri"/>
        <family val="2"/>
      </rPr>
      <t>ΕΟΦΣΑ</t>
    </r>
    <r>
      <rPr>
        <sz val="11"/>
        <color theme="1"/>
        <rFont val="Calibri"/>
        <family val="2"/>
      </rPr>
      <t xml:space="preserve"> (Μπάντμιντον)</t>
    </r>
  </si>
  <si>
    <t>ΣΥΝΟΛΟ</t>
  </si>
  <si>
    <t>31/110</t>
  </si>
  <si>
    <t>30/78</t>
  </si>
  <si>
    <t>16/65</t>
  </si>
  <si>
    <t>18/68</t>
  </si>
  <si>
    <t>18/45</t>
  </si>
  <si>
    <t>17/56</t>
  </si>
  <si>
    <t>17/39</t>
  </si>
  <si>
    <t>7/29</t>
  </si>
  <si>
    <t>7/22</t>
  </si>
  <si>
    <t>0/17</t>
  </si>
  <si>
    <r>
      <rPr>
        <b/>
        <sz val="11"/>
        <color indexed="8"/>
        <rFont val="Calibri"/>
        <family val="2"/>
      </rPr>
      <t>ΕΠΟ</t>
    </r>
    <r>
      <rPr>
        <sz val="11"/>
        <color indexed="8"/>
        <rFont val="Calibri"/>
        <family val="2"/>
      </rPr>
      <t xml:space="preserve"> (Ποδόσφαιρο)</t>
    </r>
  </si>
  <si>
    <t>37/119</t>
  </si>
  <si>
    <t>11/94</t>
  </si>
  <si>
    <t>8/95</t>
  </si>
  <si>
    <t>31/114</t>
  </si>
  <si>
    <t>2/85</t>
  </si>
  <si>
    <t>9/62</t>
  </si>
  <si>
    <t>7/47</t>
  </si>
  <si>
    <t>4/51</t>
  </si>
  <si>
    <t>3/44</t>
  </si>
  <si>
    <t>12/49</t>
  </si>
  <si>
    <t>3/36</t>
  </si>
  <si>
    <t>1/34</t>
  </si>
  <si>
    <t>7/42</t>
  </si>
  <si>
    <t>3/33</t>
  </si>
  <si>
    <t>5/31</t>
  </si>
  <si>
    <t>3/20</t>
  </si>
  <si>
    <t>5/26</t>
  </si>
  <si>
    <t>2/22</t>
  </si>
  <si>
    <t>4/26</t>
  </si>
  <si>
    <t>7/24</t>
  </si>
  <si>
    <t>0/19</t>
  </si>
  <si>
    <t>6/21</t>
  </si>
  <si>
    <t>1/25</t>
  </si>
  <si>
    <t>2/21</t>
  </si>
  <si>
    <t>7/13</t>
  </si>
  <si>
    <t>0/10</t>
  </si>
  <si>
    <t>%</t>
  </si>
  <si>
    <t>ΟΛΥΜΠΙΑΚΕΣ ΟΜΟΣΠΟΝΔΙΕΣ</t>
  </si>
  <si>
    <t>50/336</t>
  </si>
  <si>
    <t>31/461</t>
  </si>
  <si>
    <t>62/251</t>
  </si>
  <si>
    <t>24/225</t>
  </si>
  <si>
    <t>84/214</t>
  </si>
  <si>
    <t>41/175</t>
  </si>
  <si>
    <t>31/116</t>
  </si>
  <si>
    <t>14/102</t>
  </si>
  <si>
    <t>45/152</t>
  </si>
  <si>
    <t>14/130</t>
  </si>
  <si>
    <t>34/146</t>
  </si>
  <si>
    <t>8/120</t>
  </si>
  <si>
    <t>55/131</t>
  </si>
  <si>
    <t>13/102</t>
  </si>
  <si>
    <t>58/135</t>
  </si>
  <si>
    <t>27/103</t>
  </si>
  <si>
    <t>703/2451</t>
  </si>
  <si>
    <t>244/2197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</si>
</sst>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  <numFmt numFmtId="170" formatCode="[$-408]dddd\,\ d\ mmmm\ yyyy"/>
    <numFmt numFmtId="171" formatCode="#,##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40" fillId="2" borderId="10" xfId="0" applyFont="1" applyFill="1" applyBorder="1" applyAlignment="1">
      <alignment horizontal="center" vertical="center" wrapText="1"/>
    </xf>
    <xf numFmtId="49" fontId="40" fillId="2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49" fontId="35" fillId="0" borderId="10" xfId="0" applyNumberFormat="1" applyFont="1" applyFill="1" applyBorder="1" applyAlignment="1">
      <alignment horizontal="center"/>
    </xf>
    <xf numFmtId="10" fontId="35" fillId="0" borderId="10" xfId="0" applyNumberFormat="1" applyFont="1" applyFill="1" applyBorder="1" applyAlignment="1">
      <alignment horizontal="center"/>
    </xf>
    <xf numFmtId="0" fontId="35" fillId="2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0" fontId="35" fillId="0" borderId="13" xfId="0" applyNumberFormat="1" applyFont="1" applyFill="1" applyBorder="1" applyAlignment="1">
      <alignment horizontal="center"/>
    </xf>
    <xf numFmtId="10" fontId="35" fillId="0" borderId="10" xfId="0" applyNumberFormat="1" applyFont="1" applyFill="1" applyBorder="1" applyAlignment="1">
      <alignment horizontal="center"/>
    </xf>
    <xf numFmtId="10" fontId="35" fillId="0" borderId="0" xfId="0" applyNumberFormat="1" applyFont="1" applyAlignment="1">
      <alignment horizontal="center"/>
    </xf>
    <xf numFmtId="10" fontId="35" fillId="0" borderId="16" xfId="0" applyNumberFormat="1" applyFont="1" applyFill="1" applyBorder="1" applyAlignment="1">
      <alignment horizontal="center"/>
    </xf>
    <xf numFmtId="10" fontId="35" fillId="0" borderId="18" xfId="0" applyNumberFormat="1" applyFont="1" applyFill="1" applyBorder="1" applyAlignment="1">
      <alignment horizontal="center"/>
    </xf>
    <xf numFmtId="3" fontId="35" fillId="0" borderId="10" xfId="0" applyNumberFormat="1" applyFont="1" applyFill="1" applyBorder="1" applyAlignment="1">
      <alignment horizontal="center"/>
    </xf>
    <xf numFmtId="9" fontId="35" fillId="0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0" fontId="35" fillId="0" borderId="19" xfId="0" applyNumberFormat="1" applyFont="1" applyFill="1" applyBorder="1" applyAlignment="1">
      <alignment horizontal="center"/>
    </xf>
    <xf numFmtId="10" fontId="35" fillId="0" borderId="20" xfId="0" applyNumberFormat="1" applyFont="1" applyFill="1" applyBorder="1" applyAlignment="1">
      <alignment horizontal="center"/>
    </xf>
    <xf numFmtId="0" fontId="40" fillId="2" borderId="21" xfId="0" applyFont="1" applyFill="1" applyBorder="1" applyAlignment="1">
      <alignment horizontal="center" vertical="center" wrapText="1"/>
    </xf>
    <xf numFmtId="3" fontId="35" fillId="0" borderId="21" xfId="0" applyNumberFormat="1" applyFont="1" applyFill="1" applyBorder="1" applyAlignment="1">
      <alignment horizontal="center"/>
    </xf>
    <xf numFmtId="10" fontId="35" fillId="0" borderId="22" xfId="0" applyNumberFormat="1" applyFont="1" applyFill="1" applyBorder="1" applyAlignment="1">
      <alignment horizontal="center"/>
    </xf>
    <xf numFmtId="10" fontId="41" fillId="0" borderId="22" xfId="0" applyNumberFormat="1" applyFont="1" applyFill="1" applyBorder="1" applyAlignment="1">
      <alignment horizontal="center" vertical="center" wrapText="1"/>
    </xf>
    <xf numFmtId="10" fontId="35" fillId="0" borderId="22" xfId="0" applyNumberFormat="1" applyFont="1" applyFill="1" applyBorder="1" applyAlignment="1">
      <alignment horizontal="center"/>
    </xf>
    <xf numFmtId="10" fontId="35" fillId="0" borderId="0" xfId="0" applyNumberFormat="1" applyFont="1" applyBorder="1" applyAlignment="1">
      <alignment horizontal="center"/>
    </xf>
    <xf numFmtId="10" fontId="3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0" fontId="41" fillId="11" borderId="20" xfId="0" applyNumberFormat="1" applyFont="1" applyFill="1" applyBorder="1" applyAlignment="1">
      <alignment horizontal="center" vertical="center" wrapText="1"/>
    </xf>
    <xf numFmtId="10" fontId="41" fillId="11" borderId="10" xfId="0" applyNumberFormat="1" applyFont="1" applyFill="1" applyBorder="1" applyAlignment="1">
      <alignment horizontal="center" vertical="center" wrapText="1"/>
    </xf>
    <xf numFmtId="9" fontId="41" fillId="11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45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28.8515625" style="1" customWidth="1"/>
    <col min="2" max="2" width="0.9921875" style="37" customWidth="1"/>
    <col min="3" max="3" width="12.28125" style="1" customWidth="1"/>
    <col min="4" max="4" width="0.9921875" style="37" customWidth="1"/>
    <col min="5" max="5" width="17.7109375" style="1" customWidth="1"/>
    <col min="6" max="6" width="8.00390625" style="24" bestFit="1" customWidth="1"/>
    <col min="7" max="7" width="0.9921875" style="37" customWidth="1"/>
    <col min="8" max="8" width="17.00390625" style="1" bestFit="1" customWidth="1"/>
    <col min="9" max="9" width="7.00390625" style="24" bestFit="1" customWidth="1"/>
    <col min="10" max="10" width="0.9921875" style="37" customWidth="1"/>
    <col min="11" max="11" width="19.57421875" style="3" bestFit="1" customWidth="1"/>
    <col min="12" max="12" width="7.00390625" style="24" bestFit="1" customWidth="1"/>
    <col min="13" max="13" width="0.9921875" style="37" customWidth="1"/>
    <col min="14" max="14" width="21.28125" style="3" bestFit="1" customWidth="1"/>
    <col min="15" max="15" width="7.00390625" style="24" bestFit="1" customWidth="1"/>
    <col min="16" max="16" width="0.9921875" style="37" customWidth="1"/>
    <col min="17" max="17" width="15.421875" style="3" bestFit="1" customWidth="1"/>
    <col min="18" max="18" width="0.9921875" style="37" customWidth="1"/>
    <col min="19" max="19" width="12.28125" style="1" bestFit="1" customWidth="1"/>
    <col min="20" max="20" width="6.8515625" style="2" bestFit="1" customWidth="1"/>
    <col min="21" max="16384" width="9.140625" style="1" customWidth="1"/>
  </cols>
  <sheetData>
    <row r="1" spans="1:20" s="21" customFormat="1" ht="49.5" customHeight="1" thickBot="1">
      <c r="A1" s="4" t="s">
        <v>75</v>
      </c>
      <c r="B1" s="38"/>
      <c r="C1" s="4" t="s">
        <v>3</v>
      </c>
      <c r="D1" s="38"/>
      <c r="E1" s="4" t="s">
        <v>5</v>
      </c>
      <c r="F1" s="45" t="s">
        <v>74</v>
      </c>
      <c r="G1" s="38"/>
      <c r="H1" s="35" t="s">
        <v>4</v>
      </c>
      <c r="I1" s="46" t="s">
        <v>74</v>
      </c>
      <c r="J1" s="38"/>
      <c r="K1" s="5" t="s">
        <v>0</v>
      </c>
      <c r="L1" s="46" t="s">
        <v>74</v>
      </c>
      <c r="M1" s="38"/>
      <c r="N1" s="5" t="s">
        <v>1</v>
      </c>
      <c r="O1" s="46" t="s">
        <v>74</v>
      </c>
      <c r="P1" s="38"/>
      <c r="Q1" s="5" t="s">
        <v>6</v>
      </c>
      <c r="R1" s="38"/>
      <c r="S1" s="20" t="s">
        <v>2</v>
      </c>
      <c r="T1" s="47" t="s">
        <v>74</v>
      </c>
    </row>
    <row r="2" spans="1:20" s="11" customFormat="1" ht="19.5" customHeight="1" thickBot="1">
      <c r="A2" s="12" t="s">
        <v>47</v>
      </c>
      <c r="B2" s="37"/>
      <c r="C2" s="13">
        <f aca="true" t="shared" si="0" ref="C2:C29">E2+H2</f>
        <v>838</v>
      </c>
      <c r="D2" s="37"/>
      <c r="E2" s="8">
        <v>724</v>
      </c>
      <c r="F2" s="33">
        <f aca="true" t="shared" si="1" ref="F2:F30">E2/C2</f>
        <v>0.863961813842482</v>
      </c>
      <c r="G2" s="37"/>
      <c r="H2" s="7">
        <v>114</v>
      </c>
      <c r="I2" s="22">
        <f aca="true" t="shared" si="2" ref="I2:I30">H2/C2</f>
        <v>0.1360381861575179</v>
      </c>
      <c r="J2" s="37"/>
      <c r="K2" s="14" t="s">
        <v>76</v>
      </c>
      <c r="L2" s="25">
        <f>50/336</f>
        <v>0.1488095238095238</v>
      </c>
      <c r="M2" s="37"/>
      <c r="N2" s="14" t="s">
        <v>77</v>
      </c>
      <c r="O2" s="25">
        <f>31/461</f>
        <v>0.06724511930585683</v>
      </c>
      <c r="P2" s="37"/>
      <c r="Q2" s="29">
        <v>267</v>
      </c>
      <c r="R2" s="37"/>
      <c r="S2" s="29">
        <v>1</v>
      </c>
      <c r="T2" s="22">
        <f aca="true" t="shared" si="3" ref="T2:T29">S2/Q2</f>
        <v>0.003745318352059925</v>
      </c>
    </row>
    <row r="3" spans="1:20" s="11" customFormat="1" ht="19.5" customHeight="1">
      <c r="A3" s="6" t="s">
        <v>9</v>
      </c>
      <c r="B3" s="37"/>
      <c r="C3" s="13">
        <f t="shared" si="0"/>
        <v>304</v>
      </c>
      <c r="D3" s="37"/>
      <c r="E3" s="8">
        <v>265</v>
      </c>
      <c r="F3" s="33">
        <f t="shared" si="1"/>
        <v>0.8717105263157895</v>
      </c>
      <c r="G3" s="37"/>
      <c r="H3" s="7">
        <v>39</v>
      </c>
      <c r="I3" s="22">
        <f t="shared" si="2"/>
        <v>0.12828947368421054</v>
      </c>
      <c r="J3" s="37"/>
      <c r="K3" s="9" t="s">
        <v>78</v>
      </c>
      <c r="L3" s="22">
        <f>62/251</f>
        <v>0.24701195219123506</v>
      </c>
      <c r="M3" s="37"/>
      <c r="N3" s="10" t="s">
        <v>79</v>
      </c>
      <c r="O3" s="22">
        <f>24/225</f>
        <v>0.10666666666666667</v>
      </c>
      <c r="P3" s="37"/>
      <c r="Q3" s="30">
        <v>213</v>
      </c>
      <c r="R3" s="37"/>
      <c r="S3" s="30">
        <v>11</v>
      </c>
      <c r="T3" s="22">
        <f t="shared" si="3"/>
        <v>0.051643192488262914</v>
      </c>
    </row>
    <row r="4" spans="1:20" s="11" customFormat="1" ht="19.5" customHeight="1">
      <c r="A4" s="12" t="s">
        <v>11</v>
      </c>
      <c r="B4" s="37"/>
      <c r="C4" s="13">
        <f t="shared" si="0"/>
        <v>253</v>
      </c>
      <c r="D4" s="37"/>
      <c r="E4" s="8">
        <v>227</v>
      </c>
      <c r="F4" s="33">
        <f t="shared" si="1"/>
        <v>0.8972332015810277</v>
      </c>
      <c r="G4" s="37"/>
      <c r="H4" s="7">
        <v>26</v>
      </c>
      <c r="I4" s="22">
        <f t="shared" si="2"/>
        <v>0.10276679841897234</v>
      </c>
      <c r="J4" s="37"/>
      <c r="K4" s="14" t="s">
        <v>80</v>
      </c>
      <c r="L4" s="25">
        <f>84/214</f>
        <v>0.3925233644859813</v>
      </c>
      <c r="M4" s="37"/>
      <c r="N4" s="14" t="s">
        <v>81</v>
      </c>
      <c r="O4" s="25">
        <f>41/175</f>
        <v>0.2342857142857143</v>
      </c>
      <c r="P4" s="37"/>
      <c r="Q4" s="29">
        <v>166</v>
      </c>
      <c r="R4" s="37"/>
      <c r="S4" s="29">
        <v>25</v>
      </c>
      <c r="T4" s="22">
        <f t="shared" si="3"/>
        <v>0.15060240963855423</v>
      </c>
    </row>
    <row r="5" spans="1:20" s="11" customFormat="1" ht="19.5" customHeight="1">
      <c r="A5" s="12" t="s">
        <v>12</v>
      </c>
      <c r="B5" s="37"/>
      <c r="C5" s="13">
        <f t="shared" si="0"/>
        <v>144</v>
      </c>
      <c r="D5" s="37"/>
      <c r="E5" s="8">
        <v>120</v>
      </c>
      <c r="F5" s="33">
        <f t="shared" si="1"/>
        <v>0.8333333333333334</v>
      </c>
      <c r="G5" s="37"/>
      <c r="H5" s="7">
        <v>24</v>
      </c>
      <c r="I5" s="22">
        <f t="shared" si="2"/>
        <v>0.16666666666666666</v>
      </c>
      <c r="J5" s="37"/>
      <c r="K5" s="14" t="s">
        <v>82</v>
      </c>
      <c r="L5" s="25">
        <f>31/116</f>
        <v>0.2672413793103448</v>
      </c>
      <c r="M5" s="37"/>
      <c r="N5" s="14" t="s">
        <v>83</v>
      </c>
      <c r="O5" s="25">
        <f>14/102</f>
        <v>0.13725490196078433</v>
      </c>
      <c r="P5" s="37"/>
      <c r="Q5" s="29">
        <v>99</v>
      </c>
      <c r="R5" s="37"/>
      <c r="S5" s="29">
        <v>4</v>
      </c>
      <c r="T5" s="22">
        <f t="shared" si="3"/>
        <v>0.04040404040404041</v>
      </c>
    </row>
    <row r="6" spans="1:20" s="11" customFormat="1" ht="19.5" customHeight="1">
      <c r="A6" s="12" t="s">
        <v>14</v>
      </c>
      <c r="B6" s="37"/>
      <c r="C6" s="13">
        <f>E6+H6</f>
        <v>182</v>
      </c>
      <c r="D6" s="37"/>
      <c r="E6" s="8">
        <v>166</v>
      </c>
      <c r="F6" s="33">
        <f t="shared" si="1"/>
        <v>0.9120879120879121</v>
      </c>
      <c r="G6" s="37"/>
      <c r="H6" s="7">
        <v>16</v>
      </c>
      <c r="I6" s="22">
        <f t="shared" si="2"/>
        <v>0.08791208791208792</v>
      </c>
      <c r="J6" s="37"/>
      <c r="K6" s="14" t="s">
        <v>84</v>
      </c>
      <c r="L6" s="25">
        <f>45/152</f>
        <v>0.29605263157894735</v>
      </c>
      <c r="M6" s="37"/>
      <c r="N6" s="14" t="s">
        <v>85</v>
      </c>
      <c r="O6" s="25">
        <f>14/130</f>
        <v>0.1076923076923077</v>
      </c>
      <c r="P6" s="37"/>
      <c r="Q6" s="29">
        <v>120</v>
      </c>
      <c r="R6" s="37"/>
      <c r="S6" s="29">
        <v>5</v>
      </c>
      <c r="T6" s="22">
        <f t="shared" si="3"/>
        <v>0.041666666666666664</v>
      </c>
    </row>
    <row r="7" spans="1:20" s="11" customFormat="1" ht="19.5" customHeight="1">
      <c r="A7" s="12" t="s">
        <v>10</v>
      </c>
      <c r="B7" s="37"/>
      <c r="C7" s="13">
        <f t="shared" si="0"/>
        <v>160</v>
      </c>
      <c r="D7" s="37"/>
      <c r="E7" s="8">
        <v>146</v>
      </c>
      <c r="F7" s="33">
        <f t="shared" si="1"/>
        <v>0.9125</v>
      </c>
      <c r="G7" s="37"/>
      <c r="H7" s="7">
        <v>14</v>
      </c>
      <c r="I7" s="22">
        <f t="shared" si="2"/>
        <v>0.0875</v>
      </c>
      <c r="J7" s="37"/>
      <c r="K7" s="14" t="s">
        <v>86</v>
      </c>
      <c r="L7" s="25">
        <f>34/146</f>
        <v>0.2328767123287671</v>
      </c>
      <c r="M7" s="37"/>
      <c r="N7" s="14" t="s">
        <v>87</v>
      </c>
      <c r="O7" s="25">
        <f>8/120</f>
        <v>0.06666666666666667</v>
      </c>
      <c r="P7" s="37"/>
      <c r="Q7" s="29">
        <v>120</v>
      </c>
      <c r="R7" s="37"/>
      <c r="S7" s="29">
        <v>1</v>
      </c>
      <c r="T7" s="22">
        <f t="shared" si="3"/>
        <v>0.008333333333333333</v>
      </c>
    </row>
    <row r="8" spans="1:20" s="11" customFormat="1" ht="19.5" customHeight="1">
      <c r="A8" s="12" t="s">
        <v>13</v>
      </c>
      <c r="B8" s="37"/>
      <c r="C8" s="13">
        <f t="shared" si="0"/>
        <v>148</v>
      </c>
      <c r="D8" s="37"/>
      <c r="E8" s="8">
        <v>135</v>
      </c>
      <c r="F8" s="33">
        <f t="shared" si="1"/>
        <v>0.9121621621621622</v>
      </c>
      <c r="G8" s="37"/>
      <c r="H8" s="7">
        <v>13</v>
      </c>
      <c r="I8" s="22">
        <f t="shared" si="2"/>
        <v>0.08783783783783784</v>
      </c>
      <c r="J8" s="37"/>
      <c r="K8" s="14" t="s">
        <v>88</v>
      </c>
      <c r="L8" s="25">
        <f>55/131</f>
        <v>0.4198473282442748</v>
      </c>
      <c r="M8" s="37"/>
      <c r="N8" s="14" t="s">
        <v>89</v>
      </c>
      <c r="O8" s="25">
        <f>13/102</f>
        <v>0.12745098039215685</v>
      </c>
      <c r="P8" s="37"/>
      <c r="Q8" s="29">
        <v>102</v>
      </c>
      <c r="R8" s="37"/>
      <c r="S8" s="29">
        <v>5</v>
      </c>
      <c r="T8" s="22">
        <f t="shared" si="3"/>
        <v>0.049019607843137254</v>
      </c>
    </row>
    <row r="9" spans="1:20" s="11" customFormat="1" ht="19.5" customHeight="1">
      <c r="A9" s="12" t="s">
        <v>32</v>
      </c>
      <c r="B9" s="37"/>
      <c r="C9" s="13">
        <f t="shared" si="0"/>
        <v>151</v>
      </c>
      <c r="D9" s="37"/>
      <c r="E9" s="8">
        <v>137</v>
      </c>
      <c r="F9" s="33">
        <f t="shared" si="1"/>
        <v>0.9072847682119205</v>
      </c>
      <c r="G9" s="37"/>
      <c r="H9" s="7">
        <v>14</v>
      </c>
      <c r="I9" s="22">
        <f t="shared" si="2"/>
        <v>0.09271523178807947</v>
      </c>
      <c r="J9" s="37"/>
      <c r="K9" s="14" t="s">
        <v>90</v>
      </c>
      <c r="L9" s="25">
        <f>58/135</f>
        <v>0.42962962962962964</v>
      </c>
      <c r="M9" s="37"/>
      <c r="N9" s="14" t="s">
        <v>91</v>
      </c>
      <c r="O9" s="25">
        <f>27/103</f>
        <v>0.2621359223300971</v>
      </c>
      <c r="P9" s="37"/>
      <c r="Q9" s="29">
        <v>102</v>
      </c>
      <c r="R9" s="37"/>
      <c r="S9" s="29">
        <v>15</v>
      </c>
      <c r="T9" s="22">
        <f t="shared" si="3"/>
        <v>0.14705882352941177</v>
      </c>
    </row>
    <row r="10" spans="1:20" s="11" customFormat="1" ht="19.5" customHeight="1">
      <c r="A10" s="12" t="s">
        <v>33</v>
      </c>
      <c r="B10" s="37"/>
      <c r="C10" s="13">
        <f t="shared" si="0"/>
        <v>141</v>
      </c>
      <c r="D10" s="37"/>
      <c r="E10" s="8">
        <v>122</v>
      </c>
      <c r="F10" s="33">
        <f t="shared" si="1"/>
        <v>0.8652482269503546</v>
      </c>
      <c r="G10" s="37"/>
      <c r="H10" s="7">
        <v>19</v>
      </c>
      <c r="I10" s="22">
        <f t="shared" si="2"/>
        <v>0.1347517730496454</v>
      </c>
      <c r="J10" s="37"/>
      <c r="K10" s="14" t="s">
        <v>48</v>
      </c>
      <c r="L10" s="25">
        <f>37/119</f>
        <v>0.31092436974789917</v>
      </c>
      <c r="M10" s="37"/>
      <c r="N10" s="14" t="s">
        <v>49</v>
      </c>
      <c r="O10" s="25">
        <f>11/94</f>
        <v>0.11702127659574468</v>
      </c>
      <c r="P10" s="37"/>
      <c r="Q10" s="29">
        <v>92</v>
      </c>
      <c r="R10" s="37"/>
      <c r="S10" s="29">
        <v>0</v>
      </c>
      <c r="T10" s="22">
        <f t="shared" si="3"/>
        <v>0</v>
      </c>
    </row>
    <row r="11" spans="1:20" s="11" customFormat="1" ht="19.5" customHeight="1">
      <c r="A11" s="12" t="s">
        <v>31</v>
      </c>
      <c r="B11" s="37"/>
      <c r="C11" s="13">
        <f t="shared" si="0"/>
        <v>130</v>
      </c>
      <c r="D11" s="37"/>
      <c r="E11" s="8">
        <v>113</v>
      </c>
      <c r="F11" s="33">
        <f t="shared" si="1"/>
        <v>0.8692307692307693</v>
      </c>
      <c r="G11" s="37"/>
      <c r="H11" s="7">
        <v>17</v>
      </c>
      <c r="I11" s="22">
        <f t="shared" si="2"/>
        <v>0.13076923076923078</v>
      </c>
      <c r="J11" s="37"/>
      <c r="K11" s="14" t="s">
        <v>37</v>
      </c>
      <c r="L11" s="25">
        <f>31/110</f>
        <v>0.2818181818181818</v>
      </c>
      <c r="M11" s="37"/>
      <c r="N11" s="14" t="s">
        <v>50</v>
      </c>
      <c r="O11" s="25">
        <f>8/95</f>
        <v>0.08421052631578947</v>
      </c>
      <c r="P11" s="37"/>
      <c r="Q11" s="29">
        <v>93</v>
      </c>
      <c r="R11" s="37"/>
      <c r="S11" s="29">
        <v>5</v>
      </c>
      <c r="T11" s="22">
        <f t="shared" si="3"/>
        <v>0.053763440860215055</v>
      </c>
    </row>
    <row r="12" spans="1:20" s="11" customFormat="1" ht="19.5" customHeight="1">
      <c r="A12" s="12" t="s">
        <v>34</v>
      </c>
      <c r="B12" s="37"/>
      <c r="C12" s="13">
        <f t="shared" si="0"/>
        <v>123</v>
      </c>
      <c r="D12" s="37"/>
      <c r="E12" s="8">
        <v>120</v>
      </c>
      <c r="F12" s="33">
        <f t="shared" si="1"/>
        <v>0.975609756097561</v>
      </c>
      <c r="G12" s="37"/>
      <c r="H12" s="7">
        <v>3</v>
      </c>
      <c r="I12" s="22">
        <f t="shared" si="2"/>
        <v>0.024390243902439025</v>
      </c>
      <c r="J12" s="37"/>
      <c r="K12" s="14" t="s">
        <v>51</v>
      </c>
      <c r="L12" s="25">
        <f>31/114</f>
        <v>0.2719298245614035</v>
      </c>
      <c r="M12" s="37"/>
      <c r="N12" s="14" t="s">
        <v>52</v>
      </c>
      <c r="O12" s="25">
        <f>2/85</f>
        <v>0.023529411764705882</v>
      </c>
      <c r="P12" s="37"/>
      <c r="Q12" s="29">
        <v>82</v>
      </c>
      <c r="R12" s="37"/>
      <c r="S12" s="29">
        <v>1</v>
      </c>
      <c r="T12" s="22">
        <f t="shared" si="3"/>
        <v>0.012195121951219513</v>
      </c>
    </row>
    <row r="13" spans="1:20" s="11" customFormat="1" ht="19.5" customHeight="1">
      <c r="A13" s="12" t="s">
        <v>24</v>
      </c>
      <c r="B13" s="37"/>
      <c r="C13" s="13">
        <f t="shared" si="0"/>
        <v>89</v>
      </c>
      <c r="D13" s="37"/>
      <c r="E13" s="8">
        <v>80</v>
      </c>
      <c r="F13" s="33">
        <f t="shared" si="1"/>
        <v>0.898876404494382</v>
      </c>
      <c r="G13" s="37"/>
      <c r="H13" s="7">
        <v>9</v>
      </c>
      <c r="I13" s="22">
        <f t="shared" si="2"/>
        <v>0.10112359550561797</v>
      </c>
      <c r="J13" s="37"/>
      <c r="K13" s="14" t="s">
        <v>38</v>
      </c>
      <c r="L13" s="25">
        <f>30/78</f>
        <v>0.38461538461538464</v>
      </c>
      <c r="M13" s="37"/>
      <c r="N13" s="14" t="s">
        <v>53</v>
      </c>
      <c r="O13" s="25">
        <f>9/62</f>
        <v>0.14516129032258066</v>
      </c>
      <c r="P13" s="37"/>
      <c r="Q13" s="29">
        <v>60</v>
      </c>
      <c r="R13" s="37"/>
      <c r="S13" s="29">
        <v>5</v>
      </c>
      <c r="T13" s="22">
        <f t="shared" si="3"/>
        <v>0.08333333333333333</v>
      </c>
    </row>
    <row r="14" spans="1:20" s="11" customFormat="1" ht="19.5" customHeight="1">
      <c r="A14" s="12" t="s">
        <v>16</v>
      </c>
      <c r="B14" s="37"/>
      <c r="C14" s="13">
        <f t="shared" si="0"/>
        <v>83</v>
      </c>
      <c r="D14" s="37"/>
      <c r="E14" s="8">
        <v>68</v>
      </c>
      <c r="F14" s="33">
        <f t="shared" si="1"/>
        <v>0.8192771084337349</v>
      </c>
      <c r="G14" s="37"/>
      <c r="H14" s="7">
        <v>15</v>
      </c>
      <c r="I14" s="22">
        <f t="shared" si="2"/>
        <v>0.18072289156626506</v>
      </c>
      <c r="J14" s="37"/>
      <c r="K14" s="14" t="s">
        <v>39</v>
      </c>
      <c r="L14" s="25">
        <f>16/65</f>
        <v>0.24615384615384617</v>
      </c>
      <c r="M14" s="37"/>
      <c r="N14" s="14" t="s">
        <v>55</v>
      </c>
      <c r="O14" s="25">
        <f>4/51</f>
        <v>0.0784313725490196</v>
      </c>
      <c r="P14" s="37"/>
      <c r="Q14" s="29">
        <v>50</v>
      </c>
      <c r="R14" s="37"/>
      <c r="S14" s="29">
        <v>2</v>
      </c>
      <c r="T14" s="22">
        <f t="shared" si="3"/>
        <v>0.04</v>
      </c>
    </row>
    <row r="15" spans="1:20" s="11" customFormat="1" ht="19.5" customHeight="1">
      <c r="A15" s="12" t="s">
        <v>20</v>
      </c>
      <c r="B15" s="37"/>
      <c r="C15" s="13">
        <f t="shared" si="0"/>
        <v>79</v>
      </c>
      <c r="D15" s="37"/>
      <c r="E15" s="8">
        <v>71</v>
      </c>
      <c r="F15" s="33">
        <f t="shared" si="1"/>
        <v>0.8987341772151899</v>
      </c>
      <c r="G15" s="37"/>
      <c r="H15" s="7">
        <v>8</v>
      </c>
      <c r="I15" s="22">
        <f t="shared" si="2"/>
        <v>0.10126582278481013</v>
      </c>
      <c r="J15" s="37"/>
      <c r="K15" s="14" t="s">
        <v>40</v>
      </c>
      <c r="L15" s="25">
        <f>18/68</f>
        <v>0.2647058823529412</v>
      </c>
      <c r="M15" s="37"/>
      <c r="N15" s="14" t="s">
        <v>54</v>
      </c>
      <c r="O15" s="25">
        <f>7/47</f>
        <v>0.14893617021276595</v>
      </c>
      <c r="P15" s="37"/>
      <c r="Q15" s="29">
        <v>46</v>
      </c>
      <c r="R15" s="37"/>
      <c r="S15" s="29">
        <v>2</v>
      </c>
      <c r="T15" s="22">
        <f t="shared" si="3"/>
        <v>0.043478260869565216</v>
      </c>
    </row>
    <row r="16" spans="1:20" s="11" customFormat="1" ht="19.5" customHeight="1">
      <c r="A16" s="12" t="s">
        <v>27</v>
      </c>
      <c r="B16" s="37"/>
      <c r="C16" s="13">
        <f t="shared" si="0"/>
        <v>65</v>
      </c>
      <c r="D16" s="37"/>
      <c r="E16" s="8">
        <v>57</v>
      </c>
      <c r="F16" s="33">
        <f t="shared" si="1"/>
        <v>0.8769230769230769</v>
      </c>
      <c r="G16" s="37"/>
      <c r="H16" s="7">
        <v>8</v>
      </c>
      <c r="I16" s="22">
        <f t="shared" si="2"/>
        <v>0.12307692307692308</v>
      </c>
      <c r="J16" s="37"/>
      <c r="K16" s="14" t="s">
        <v>42</v>
      </c>
      <c r="L16" s="25">
        <f>17/56</f>
        <v>0.30357142857142855</v>
      </c>
      <c r="M16" s="37"/>
      <c r="N16" s="14" t="s">
        <v>56</v>
      </c>
      <c r="O16" s="25">
        <f>3/44</f>
        <v>0.06818181818181818</v>
      </c>
      <c r="P16" s="37"/>
      <c r="Q16" s="29">
        <v>43</v>
      </c>
      <c r="R16" s="37"/>
      <c r="S16" s="29">
        <v>0</v>
      </c>
      <c r="T16" s="22">
        <f t="shared" si="3"/>
        <v>0</v>
      </c>
    </row>
    <row r="17" spans="1:20" s="11" customFormat="1" ht="19.5" customHeight="1">
      <c r="A17" s="12" t="s">
        <v>15</v>
      </c>
      <c r="B17" s="37"/>
      <c r="C17" s="13">
        <f t="shared" si="0"/>
        <v>56</v>
      </c>
      <c r="D17" s="37"/>
      <c r="E17" s="8">
        <v>49</v>
      </c>
      <c r="F17" s="33">
        <f t="shared" si="1"/>
        <v>0.875</v>
      </c>
      <c r="G17" s="37"/>
      <c r="H17" s="7">
        <v>7</v>
      </c>
      <c r="I17" s="22">
        <f t="shared" si="2"/>
        <v>0.125</v>
      </c>
      <c r="J17" s="37"/>
      <c r="K17" s="14" t="s">
        <v>57</v>
      </c>
      <c r="L17" s="25">
        <f>12/49</f>
        <v>0.24489795918367346</v>
      </c>
      <c r="M17" s="37"/>
      <c r="N17" s="14" t="s">
        <v>58</v>
      </c>
      <c r="O17" s="25">
        <f>3/36</f>
        <v>0.08333333333333333</v>
      </c>
      <c r="P17" s="37"/>
      <c r="Q17" s="29">
        <v>36</v>
      </c>
      <c r="R17" s="37"/>
      <c r="S17" s="29">
        <v>1</v>
      </c>
      <c r="T17" s="22">
        <f t="shared" si="3"/>
        <v>0.027777777777777776</v>
      </c>
    </row>
    <row r="18" spans="1:20" s="11" customFormat="1" ht="19.5" customHeight="1">
      <c r="A18" s="12" t="s">
        <v>23</v>
      </c>
      <c r="B18" s="37"/>
      <c r="C18" s="13">
        <f t="shared" si="0"/>
        <v>53</v>
      </c>
      <c r="D18" s="37"/>
      <c r="E18" s="8">
        <v>46</v>
      </c>
      <c r="F18" s="33">
        <f t="shared" si="1"/>
        <v>0.8679245283018868</v>
      </c>
      <c r="G18" s="37"/>
      <c r="H18" s="7">
        <v>7</v>
      </c>
      <c r="I18" s="22">
        <f t="shared" si="2"/>
        <v>0.1320754716981132</v>
      </c>
      <c r="J18" s="37"/>
      <c r="K18" s="14" t="s">
        <v>41</v>
      </c>
      <c r="L18" s="25">
        <f>18/45</f>
        <v>0.4</v>
      </c>
      <c r="M18" s="37"/>
      <c r="N18" s="14" t="s">
        <v>59</v>
      </c>
      <c r="O18" s="25">
        <f>1/34</f>
        <v>0.029411764705882353</v>
      </c>
      <c r="P18" s="37"/>
      <c r="Q18" s="29">
        <v>33</v>
      </c>
      <c r="R18" s="37"/>
      <c r="S18" s="29">
        <v>1</v>
      </c>
      <c r="T18" s="22">
        <f t="shared" si="3"/>
        <v>0.030303030303030304</v>
      </c>
    </row>
    <row r="19" spans="1:20" s="11" customFormat="1" ht="19.5" customHeight="1">
      <c r="A19" s="12" t="s">
        <v>22</v>
      </c>
      <c r="B19" s="37"/>
      <c r="C19" s="13">
        <f t="shared" si="0"/>
        <v>51</v>
      </c>
      <c r="D19" s="37"/>
      <c r="E19" s="8">
        <v>46</v>
      </c>
      <c r="F19" s="33">
        <f t="shared" si="1"/>
        <v>0.9019607843137255</v>
      </c>
      <c r="G19" s="37"/>
      <c r="H19" s="7">
        <v>5</v>
      </c>
      <c r="I19" s="22">
        <f t="shared" si="2"/>
        <v>0.09803921568627451</v>
      </c>
      <c r="J19" s="37"/>
      <c r="K19" s="14" t="s">
        <v>60</v>
      </c>
      <c r="L19" s="25">
        <f>7/42</f>
        <v>0.16666666666666666</v>
      </c>
      <c r="M19" s="37"/>
      <c r="N19" s="14" t="s">
        <v>61</v>
      </c>
      <c r="O19" s="25">
        <f>3/33</f>
        <v>0.09090909090909091</v>
      </c>
      <c r="P19" s="37"/>
      <c r="Q19" s="29">
        <v>31</v>
      </c>
      <c r="R19" s="37"/>
      <c r="S19" s="29">
        <v>1</v>
      </c>
      <c r="T19" s="22">
        <f t="shared" si="3"/>
        <v>0.03225806451612903</v>
      </c>
    </row>
    <row r="20" spans="1:20" s="11" customFormat="1" ht="19.5" customHeight="1">
      <c r="A20" s="12" t="s">
        <v>21</v>
      </c>
      <c r="B20" s="37"/>
      <c r="C20" s="13">
        <f t="shared" si="0"/>
        <v>43</v>
      </c>
      <c r="D20" s="37"/>
      <c r="E20" s="8">
        <v>41</v>
      </c>
      <c r="F20" s="33">
        <f t="shared" si="1"/>
        <v>0.9534883720930233</v>
      </c>
      <c r="G20" s="37"/>
      <c r="H20" s="7">
        <v>2</v>
      </c>
      <c r="I20" s="22">
        <f t="shared" si="2"/>
        <v>0.046511627906976744</v>
      </c>
      <c r="J20" s="37"/>
      <c r="K20" s="14" t="s">
        <v>43</v>
      </c>
      <c r="L20" s="25">
        <f>17/39</f>
        <v>0.4358974358974359</v>
      </c>
      <c r="M20" s="37"/>
      <c r="N20" s="14" t="s">
        <v>62</v>
      </c>
      <c r="O20" s="25">
        <f>5/31</f>
        <v>0.16129032258064516</v>
      </c>
      <c r="P20" s="37"/>
      <c r="Q20" s="29">
        <v>29</v>
      </c>
      <c r="R20" s="37"/>
      <c r="S20" s="29">
        <v>3</v>
      </c>
      <c r="T20" s="22">
        <f t="shared" si="3"/>
        <v>0.10344827586206896</v>
      </c>
    </row>
    <row r="21" spans="1:20" s="11" customFormat="1" ht="19.5" customHeight="1">
      <c r="A21" s="12" t="s">
        <v>25</v>
      </c>
      <c r="B21" s="37"/>
      <c r="C21" s="13">
        <f t="shared" si="0"/>
        <v>37</v>
      </c>
      <c r="D21" s="37"/>
      <c r="E21" s="8">
        <v>29</v>
      </c>
      <c r="F21" s="33">
        <f t="shared" si="1"/>
        <v>0.7837837837837838</v>
      </c>
      <c r="G21" s="37"/>
      <c r="H21" s="7">
        <v>8</v>
      </c>
      <c r="I21" s="22">
        <f t="shared" si="2"/>
        <v>0.21621621621621623</v>
      </c>
      <c r="J21" s="37"/>
      <c r="K21" s="14" t="s">
        <v>44</v>
      </c>
      <c r="L21" s="25">
        <f>7/29</f>
        <v>0.2413793103448276</v>
      </c>
      <c r="M21" s="37"/>
      <c r="N21" s="14" t="s">
        <v>63</v>
      </c>
      <c r="O21" s="25">
        <f>3/20</f>
        <v>0.15</v>
      </c>
      <c r="P21" s="37"/>
      <c r="Q21" s="29">
        <v>20</v>
      </c>
      <c r="R21" s="37"/>
      <c r="S21" s="29">
        <v>0</v>
      </c>
      <c r="T21" s="22">
        <f t="shared" si="3"/>
        <v>0</v>
      </c>
    </row>
    <row r="22" spans="1:20" s="11" customFormat="1" ht="19.5" customHeight="1">
      <c r="A22" s="12" t="s">
        <v>30</v>
      </c>
      <c r="B22" s="37"/>
      <c r="C22" s="13">
        <f t="shared" si="0"/>
        <v>36</v>
      </c>
      <c r="D22" s="37"/>
      <c r="E22" s="8">
        <v>32</v>
      </c>
      <c r="F22" s="33">
        <f t="shared" si="1"/>
        <v>0.8888888888888888</v>
      </c>
      <c r="G22" s="37"/>
      <c r="H22" s="7">
        <v>4</v>
      </c>
      <c r="I22" s="22">
        <f t="shared" si="2"/>
        <v>0.1111111111111111</v>
      </c>
      <c r="J22" s="37"/>
      <c r="K22" s="14" t="s">
        <v>65</v>
      </c>
      <c r="L22" s="25">
        <f>2/22</f>
        <v>0.09090909090909091</v>
      </c>
      <c r="M22" s="37"/>
      <c r="N22" s="14" t="s">
        <v>66</v>
      </c>
      <c r="O22" s="25">
        <f>4/26</f>
        <v>0.15384615384615385</v>
      </c>
      <c r="P22" s="37"/>
      <c r="Q22" s="29">
        <v>18</v>
      </c>
      <c r="R22" s="37"/>
      <c r="S22" s="29">
        <v>0</v>
      </c>
      <c r="T22" s="22">
        <f t="shared" si="3"/>
        <v>0</v>
      </c>
    </row>
    <row r="23" spans="1:20" s="11" customFormat="1" ht="19.5" customHeight="1">
      <c r="A23" s="12" t="s">
        <v>19</v>
      </c>
      <c r="B23" s="37"/>
      <c r="C23" s="13">
        <f t="shared" si="0"/>
        <v>31</v>
      </c>
      <c r="D23" s="37"/>
      <c r="E23" s="8">
        <v>30</v>
      </c>
      <c r="F23" s="33">
        <f t="shared" si="1"/>
        <v>0.967741935483871</v>
      </c>
      <c r="G23" s="37"/>
      <c r="H23" s="7">
        <v>1</v>
      </c>
      <c r="I23" s="22">
        <f t="shared" si="2"/>
        <v>0.03225806451612903</v>
      </c>
      <c r="J23" s="37"/>
      <c r="K23" s="14" t="s">
        <v>44</v>
      </c>
      <c r="L23" s="25">
        <f>7/29</f>
        <v>0.2413793103448276</v>
      </c>
      <c r="M23" s="37"/>
      <c r="N23" s="14" t="s">
        <v>64</v>
      </c>
      <c r="O23" s="25">
        <f>5/26</f>
        <v>0.19230769230769232</v>
      </c>
      <c r="P23" s="37"/>
      <c r="Q23" s="29">
        <v>25</v>
      </c>
      <c r="R23" s="37"/>
      <c r="S23" s="29">
        <v>1</v>
      </c>
      <c r="T23" s="22">
        <f t="shared" si="3"/>
        <v>0.04</v>
      </c>
    </row>
    <row r="24" spans="1:20" s="11" customFormat="1" ht="19.5" customHeight="1">
      <c r="A24" s="12" t="s">
        <v>28</v>
      </c>
      <c r="B24" s="37"/>
      <c r="C24" s="13">
        <f t="shared" si="0"/>
        <v>28</v>
      </c>
      <c r="D24" s="37"/>
      <c r="E24" s="8">
        <v>26</v>
      </c>
      <c r="F24" s="33">
        <f t="shared" si="1"/>
        <v>0.9285714285714286</v>
      </c>
      <c r="G24" s="37"/>
      <c r="H24" s="7">
        <v>2</v>
      </c>
      <c r="I24" s="22">
        <f t="shared" si="2"/>
        <v>0.07142857142857142</v>
      </c>
      <c r="J24" s="37"/>
      <c r="K24" s="14" t="s">
        <v>69</v>
      </c>
      <c r="L24" s="25">
        <f>6/21</f>
        <v>0.2857142857142857</v>
      </c>
      <c r="M24" s="37"/>
      <c r="N24" s="14" t="s">
        <v>70</v>
      </c>
      <c r="O24" s="25">
        <f>1/25</f>
        <v>0.04</v>
      </c>
      <c r="P24" s="37"/>
      <c r="Q24" s="29">
        <v>21</v>
      </c>
      <c r="R24" s="37"/>
      <c r="S24" s="29">
        <v>0</v>
      </c>
      <c r="T24" s="22">
        <f t="shared" si="3"/>
        <v>0</v>
      </c>
    </row>
    <row r="25" spans="1:20" s="11" customFormat="1" ht="19.5" customHeight="1">
      <c r="A25" s="12" t="s">
        <v>35</v>
      </c>
      <c r="B25" s="37"/>
      <c r="C25" s="13">
        <f t="shared" si="0"/>
        <v>28</v>
      </c>
      <c r="D25" s="37"/>
      <c r="E25" s="8">
        <v>22</v>
      </c>
      <c r="F25" s="33">
        <f t="shared" si="1"/>
        <v>0.7857142857142857</v>
      </c>
      <c r="G25" s="37"/>
      <c r="H25" s="7">
        <v>6</v>
      </c>
      <c r="I25" s="22">
        <f t="shared" si="2"/>
        <v>0.21428571428571427</v>
      </c>
      <c r="J25" s="37"/>
      <c r="K25" s="14" t="s">
        <v>7</v>
      </c>
      <c r="L25" s="25">
        <f>6/22</f>
        <v>0.2727272727272727</v>
      </c>
      <c r="M25" s="37"/>
      <c r="N25" s="14" t="s">
        <v>46</v>
      </c>
      <c r="O25" s="25">
        <f>0/17</f>
        <v>0</v>
      </c>
      <c r="P25" s="37"/>
      <c r="Q25" s="29">
        <v>17</v>
      </c>
      <c r="R25" s="37"/>
      <c r="S25" s="29">
        <v>0</v>
      </c>
      <c r="T25" s="22">
        <f t="shared" si="3"/>
        <v>0</v>
      </c>
    </row>
    <row r="26" spans="1:20" s="11" customFormat="1" ht="19.5" customHeight="1">
      <c r="A26" s="12" t="s">
        <v>17</v>
      </c>
      <c r="B26" s="37"/>
      <c r="C26" s="13">
        <f t="shared" si="0"/>
        <v>26</v>
      </c>
      <c r="D26" s="37"/>
      <c r="E26" s="8">
        <v>23</v>
      </c>
      <c r="F26" s="33">
        <f t="shared" si="1"/>
        <v>0.8846153846153846</v>
      </c>
      <c r="G26" s="37"/>
      <c r="H26" s="7">
        <v>3</v>
      </c>
      <c r="I26" s="22">
        <f t="shared" si="2"/>
        <v>0.11538461538461539</v>
      </c>
      <c r="J26" s="37"/>
      <c r="K26" s="14" t="s">
        <v>45</v>
      </c>
      <c r="L26" s="25">
        <f>7/22</f>
        <v>0.3181818181818182</v>
      </c>
      <c r="M26" s="37"/>
      <c r="N26" s="14" t="s">
        <v>71</v>
      </c>
      <c r="O26" s="25">
        <f>2/21</f>
        <v>0.09523809523809523</v>
      </c>
      <c r="P26" s="37"/>
      <c r="Q26" s="29">
        <v>20</v>
      </c>
      <c r="R26" s="37"/>
      <c r="S26" s="29">
        <v>1</v>
      </c>
      <c r="T26" s="22">
        <f t="shared" si="3"/>
        <v>0.05</v>
      </c>
    </row>
    <row r="27" spans="1:20" s="11" customFormat="1" ht="19.5" customHeight="1">
      <c r="A27" s="12" t="s">
        <v>18</v>
      </c>
      <c r="B27" s="37"/>
      <c r="C27" s="13">
        <f t="shared" si="0"/>
        <v>25</v>
      </c>
      <c r="D27" s="37"/>
      <c r="E27" s="8">
        <v>24</v>
      </c>
      <c r="F27" s="33">
        <f t="shared" si="1"/>
        <v>0.96</v>
      </c>
      <c r="G27" s="37"/>
      <c r="H27" s="7">
        <v>1</v>
      </c>
      <c r="I27" s="22">
        <f t="shared" si="2"/>
        <v>0.04</v>
      </c>
      <c r="J27" s="37"/>
      <c r="K27" s="14" t="s">
        <v>67</v>
      </c>
      <c r="L27" s="25">
        <f>7/24</f>
        <v>0.2916666666666667</v>
      </c>
      <c r="M27" s="37"/>
      <c r="N27" s="14" t="s">
        <v>68</v>
      </c>
      <c r="O27" s="25">
        <f>0/19</f>
        <v>0</v>
      </c>
      <c r="P27" s="37"/>
      <c r="Q27" s="29">
        <v>19</v>
      </c>
      <c r="R27" s="37"/>
      <c r="S27" s="29">
        <v>0</v>
      </c>
      <c r="T27" s="22">
        <f t="shared" si="3"/>
        <v>0</v>
      </c>
    </row>
    <row r="28" spans="1:20" s="11" customFormat="1" ht="19.5" customHeight="1">
      <c r="A28" s="12" t="s">
        <v>26</v>
      </c>
      <c r="B28" s="37"/>
      <c r="C28" s="13">
        <f t="shared" si="0"/>
        <v>19</v>
      </c>
      <c r="D28" s="37"/>
      <c r="E28" s="8">
        <v>14</v>
      </c>
      <c r="F28" s="33">
        <f t="shared" si="1"/>
        <v>0.7368421052631579</v>
      </c>
      <c r="G28" s="37"/>
      <c r="H28" s="7">
        <v>5</v>
      </c>
      <c r="I28" s="22">
        <f t="shared" si="2"/>
        <v>0.2631578947368421</v>
      </c>
      <c r="J28" s="37"/>
      <c r="K28" s="14" t="s">
        <v>72</v>
      </c>
      <c r="L28" s="25">
        <f>7/13</f>
        <v>0.5384615384615384</v>
      </c>
      <c r="M28" s="37"/>
      <c r="N28" s="14" t="s">
        <v>73</v>
      </c>
      <c r="O28" s="25">
        <f>0/10</f>
        <v>0</v>
      </c>
      <c r="P28" s="37"/>
      <c r="Q28" s="29">
        <v>9</v>
      </c>
      <c r="R28" s="37"/>
      <c r="S28" s="29">
        <v>0</v>
      </c>
      <c r="T28" s="22">
        <f t="shared" si="3"/>
        <v>0</v>
      </c>
    </row>
    <row r="29" spans="1:20" s="11" customFormat="1" ht="19.5" customHeight="1" thickBot="1">
      <c r="A29" s="15" t="s">
        <v>29</v>
      </c>
      <c r="B29" s="37"/>
      <c r="C29" s="13">
        <f t="shared" si="0"/>
        <v>3</v>
      </c>
      <c r="D29" s="37"/>
      <c r="E29" s="8">
        <v>3</v>
      </c>
      <c r="F29" s="33">
        <f t="shared" si="1"/>
        <v>1</v>
      </c>
      <c r="G29" s="37"/>
      <c r="H29" s="7">
        <v>0</v>
      </c>
      <c r="I29" s="22">
        <f t="shared" si="2"/>
        <v>0</v>
      </c>
      <c r="J29" s="37"/>
      <c r="K29" s="16" t="s">
        <v>8</v>
      </c>
      <c r="L29" s="26">
        <f>1/3</f>
        <v>0.3333333333333333</v>
      </c>
      <c r="M29" s="37"/>
      <c r="N29" s="16" t="s">
        <v>8</v>
      </c>
      <c r="O29" s="26">
        <f>1/3</f>
        <v>0.3333333333333333</v>
      </c>
      <c r="P29" s="37"/>
      <c r="Q29" s="31">
        <v>3</v>
      </c>
      <c r="R29" s="37"/>
      <c r="S29" s="31">
        <v>1</v>
      </c>
      <c r="T29" s="22">
        <f t="shared" si="3"/>
        <v>0.3333333333333333</v>
      </c>
    </row>
    <row r="30" spans="1:20" s="11" customFormat="1" ht="15.75" thickBot="1">
      <c r="A30" s="17" t="s">
        <v>36</v>
      </c>
      <c r="B30" s="39"/>
      <c r="C30" s="27">
        <f>SUM(C2:C29)</f>
        <v>3326</v>
      </c>
      <c r="D30" s="39"/>
      <c r="E30" s="27">
        <f>SUM(E2:E29)</f>
        <v>2936</v>
      </c>
      <c r="F30" s="34">
        <f t="shared" si="1"/>
        <v>0.8827420324714371</v>
      </c>
      <c r="G30" s="39"/>
      <c r="H30" s="36">
        <f>SUM(H2:H29)</f>
        <v>390</v>
      </c>
      <c r="I30" s="19">
        <f t="shared" si="2"/>
        <v>0.11725796752856284</v>
      </c>
      <c r="J30" s="39"/>
      <c r="K30" s="18" t="s">
        <v>92</v>
      </c>
      <c r="L30" s="28">
        <f>703/2451</f>
        <v>0.2868217054263566</v>
      </c>
      <c r="M30" s="39"/>
      <c r="N30" s="18" t="s">
        <v>93</v>
      </c>
      <c r="O30" s="28">
        <f>244/2197</f>
        <v>0.11106053709604005</v>
      </c>
      <c r="P30" s="39"/>
      <c r="Q30" s="27">
        <f>Q29+Q28+Q27+Q26+Q25+Q24+Q23+Q22+Q21+Q20+Q19+Q18+Q17+Q16+Q15+Q14+Q13+Q12+Q11+Q10+Q9+Q8+Q7+Q6+Q5+Q4+Q3+Q2</f>
        <v>1936</v>
      </c>
      <c r="R30" s="39"/>
      <c r="S30" s="27">
        <f>S29+S28+S27+S26+S25+S24+S23+S22+S21+S20+S19+S18+S17+S16+S15+S14+S13+S12+S11+S10+S9+S8+S7+S6+S5+S4+S3+S2</f>
        <v>91</v>
      </c>
      <c r="T30" s="23">
        <f>97/2249</f>
        <v>0.04313028012449978</v>
      </c>
    </row>
    <row r="31" ht="15" hidden="1"/>
    <row r="32" ht="15" hidden="1">
      <c r="E32" s="32">
        <f>H30+E30</f>
        <v>3326</v>
      </c>
    </row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spans="2:20" s="42" customFormat="1" ht="15">
      <c r="B427" s="41"/>
      <c r="D427" s="41"/>
      <c r="F427" s="40"/>
      <c r="G427" s="41"/>
      <c r="I427" s="40"/>
      <c r="J427" s="41"/>
      <c r="K427" s="43"/>
      <c r="L427" s="40"/>
      <c r="M427" s="41"/>
      <c r="N427" s="43"/>
      <c r="O427" s="40"/>
      <c r="P427" s="41"/>
      <c r="Q427" s="43"/>
      <c r="R427" s="41"/>
      <c r="T427" s="44"/>
    </row>
    <row r="428" spans="2:20" s="42" customFormat="1" ht="15">
      <c r="B428" s="41"/>
      <c r="D428" s="41"/>
      <c r="F428" s="40"/>
      <c r="G428" s="41"/>
      <c r="I428" s="40"/>
      <c r="J428" s="41"/>
      <c r="K428" s="48"/>
      <c r="L428" s="40"/>
      <c r="M428" s="41"/>
      <c r="N428" s="43"/>
      <c r="O428" s="40"/>
      <c r="P428" s="41"/>
      <c r="Q428" s="43"/>
      <c r="R428" s="41"/>
      <c r="T428" s="44"/>
    </row>
    <row r="429" spans="2:20" s="42" customFormat="1" ht="15">
      <c r="B429" s="41"/>
      <c r="D429" s="41"/>
      <c r="F429" s="40"/>
      <c r="G429" s="41"/>
      <c r="I429" s="40"/>
      <c r="J429" s="41"/>
      <c r="K429" s="48"/>
      <c r="L429" s="40"/>
      <c r="M429" s="41"/>
      <c r="N429" s="43"/>
      <c r="O429" s="40"/>
      <c r="P429" s="41"/>
      <c r="Q429" s="43"/>
      <c r="R429" s="41"/>
      <c r="T429" s="44"/>
    </row>
    <row r="430" spans="2:20" s="42" customFormat="1" ht="15">
      <c r="B430" s="41"/>
      <c r="D430" s="41"/>
      <c r="F430" s="40"/>
      <c r="G430" s="41"/>
      <c r="I430" s="40"/>
      <c r="J430" s="41"/>
      <c r="K430" s="48"/>
      <c r="L430" s="40"/>
      <c r="M430" s="41"/>
      <c r="N430" s="43"/>
      <c r="O430" s="40"/>
      <c r="P430" s="41"/>
      <c r="Q430" s="43"/>
      <c r="R430" s="41"/>
      <c r="T430" s="44"/>
    </row>
    <row r="431" spans="2:20" s="42" customFormat="1" ht="15">
      <c r="B431" s="41"/>
      <c r="D431" s="41"/>
      <c r="F431" s="40"/>
      <c r="G431" s="41"/>
      <c r="I431" s="40"/>
      <c r="J431" s="41"/>
      <c r="K431" s="43"/>
      <c r="L431" s="40"/>
      <c r="M431" s="41"/>
      <c r="N431" s="43"/>
      <c r="O431" s="40"/>
      <c r="P431" s="41"/>
      <c r="Q431" s="43"/>
      <c r="R431" s="41"/>
      <c r="T431" s="44"/>
    </row>
    <row r="432" spans="2:20" s="42" customFormat="1" ht="15">
      <c r="B432" s="41"/>
      <c r="D432" s="41"/>
      <c r="F432" s="40"/>
      <c r="G432" s="41"/>
      <c r="I432" s="40"/>
      <c r="J432" s="41"/>
      <c r="K432" s="43"/>
      <c r="L432" s="40"/>
      <c r="M432" s="41"/>
      <c r="N432" s="43"/>
      <c r="O432" s="40"/>
      <c r="P432" s="41"/>
      <c r="Q432" s="43"/>
      <c r="R432" s="41"/>
      <c r="T432" s="44"/>
    </row>
    <row r="433" spans="2:20" s="42" customFormat="1" ht="15">
      <c r="B433" s="41"/>
      <c r="D433" s="41"/>
      <c r="F433" s="40"/>
      <c r="G433" s="41"/>
      <c r="I433" s="40"/>
      <c r="J433" s="41"/>
      <c r="K433" s="43"/>
      <c r="L433" s="40"/>
      <c r="M433" s="41"/>
      <c r="N433" s="43"/>
      <c r="O433" s="40"/>
      <c r="P433" s="41"/>
      <c r="Q433" s="43"/>
      <c r="R433" s="41"/>
      <c r="T433" s="44"/>
    </row>
    <row r="434" spans="2:20" s="42" customFormat="1" ht="15">
      <c r="B434" s="41"/>
      <c r="D434" s="41"/>
      <c r="F434" s="40"/>
      <c r="G434" s="41"/>
      <c r="I434" s="40"/>
      <c r="J434" s="41"/>
      <c r="K434" s="43"/>
      <c r="L434" s="40"/>
      <c r="M434" s="41"/>
      <c r="N434" s="43"/>
      <c r="O434" s="40"/>
      <c r="P434" s="41"/>
      <c r="Q434" s="43"/>
      <c r="R434" s="41"/>
      <c r="T434" s="44"/>
    </row>
    <row r="435" spans="2:20" s="42" customFormat="1" ht="15">
      <c r="B435" s="41"/>
      <c r="D435" s="41"/>
      <c r="F435" s="40"/>
      <c r="G435" s="41"/>
      <c r="I435" s="40"/>
      <c r="J435" s="41"/>
      <c r="K435" s="43"/>
      <c r="L435" s="40"/>
      <c r="M435" s="41"/>
      <c r="N435" s="43"/>
      <c r="O435" s="40"/>
      <c r="P435" s="41"/>
      <c r="Q435" s="43"/>
      <c r="R435" s="41"/>
      <c r="T435" s="44"/>
    </row>
    <row r="436" spans="2:20" s="42" customFormat="1" ht="15">
      <c r="B436" s="41"/>
      <c r="D436" s="41"/>
      <c r="F436" s="40"/>
      <c r="G436" s="41"/>
      <c r="I436" s="40"/>
      <c r="J436" s="41"/>
      <c r="K436" s="43"/>
      <c r="L436" s="40"/>
      <c r="M436" s="41"/>
      <c r="N436" s="43"/>
      <c r="O436" s="40"/>
      <c r="P436" s="41"/>
      <c r="Q436" s="43"/>
      <c r="R436" s="41"/>
      <c r="T436" s="44"/>
    </row>
    <row r="437" spans="2:20" s="42" customFormat="1" ht="15">
      <c r="B437" s="41"/>
      <c r="D437" s="41"/>
      <c r="F437" s="40"/>
      <c r="G437" s="41"/>
      <c r="I437" s="40"/>
      <c r="J437" s="41"/>
      <c r="K437" s="43"/>
      <c r="L437" s="40"/>
      <c r="M437" s="41"/>
      <c r="N437" s="43"/>
      <c r="O437" s="40"/>
      <c r="P437" s="41"/>
      <c r="Q437" s="43"/>
      <c r="R437" s="41"/>
      <c r="T437" s="44"/>
    </row>
    <row r="438" spans="2:20" s="42" customFormat="1" ht="15">
      <c r="B438" s="41"/>
      <c r="D438" s="41"/>
      <c r="F438" s="40"/>
      <c r="G438" s="41"/>
      <c r="I438" s="40"/>
      <c r="J438" s="41"/>
      <c r="K438" s="43"/>
      <c r="L438" s="40"/>
      <c r="M438" s="41"/>
      <c r="N438" s="43"/>
      <c r="O438" s="40"/>
      <c r="P438" s="41"/>
      <c r="Q438" s="43"/>
      <c r="R438" s="41"/>
      <c r="T438" s="44"/>
    </row>
    <row r="439" spans="2:20" s="42" customFormat="1" ht="15">
      <c r="B439" s="41"/>
      <c r="D439" s="41"/>
      <c r="F439" s="40"/>
      <c r="G439" s="41"/>
      <c r="I439" s="40"/>
      <c r="J439" s="41"/>
      <c r="K439" s="43"/>
      <c r="L439" s="40"/>
      <c r="M439" s="41"/>
      <c r="N439" s="43"/>
      <c r="O439" s="40"/>
      <c r="P439" s="41"/>
      <c r="Q439" s="43"/>
      <c r="R439" s="41"/>
      <c r="T439" s="44"/>
    </row>
    <row r="440" spans="2:20" s="42" customFormat="1" ht="15">
      <c r="B440" s="41"/>
      <c r="D440" s="41"/>
      <c r="F440" s="40"/>
      <c r="G440" s="41"/>
      <c r="I440" s="40"/>
      <c r="J440" s="41"/>
      <c r="K440" s="43"/>
      <c r="L440" s="40"/>
      <c r="M440" s="41"/>
      <c r="N440" s="43"/>
      <c r="O440" s="40"/>
      <c r="P440" s="41"/>
      <c r="Q440" s="43"/>
      <c r="R440" s="41"/>
      <c r="T440" s="44"/>
    </row>
    <row r="441" spans="2:20" s="42" customFormat="1" ht="15">
      <c r="B441" s="41"/>
      <c r="D441" s="41"/>
      <c r="F441" s="40"/>
      <c r="G441" s="41"/>
      <c r="I441" s="40"/>
      <c r="J441" s="41"/>
      <c r="K441" s="43"/>
      <c r="L441" s="40"/>
      <c r="M441" s="41"/>
      <c r="N441" s="43"/>
      <c r="O441" s="40"/>
      <c r="P441" s="41"/>
      <c r="Q441" s="43"/>
      <c r="R441" s="41"/>
      <c r="T441" s="44"/>
    </row>
    <row r="442" spans="2:20" s="42" customFormat="1" ht="15">
      <c r="B442" s="41"/>
      <c r="D442" s="41"/>
      <c r="F442" s="40"/>
      <c r="G442" s="41"/>
      <c r="I442" s="40"/>
      <c r="J442" s="41"/>
      <c r="K442" s="43"/>
      <c r="L442" s="40"/>
      <c r="M442" s="41"/>
      <c r="N442" s="43"/>
      <c r="O442" s="40"/>
      <c r="P442" s="41"/>
      <c r="Q442" s="43"/>
      <c r="R442" s="41"/>
      <c r="T442" s="44"/>
    </row>
    <row r="443" spans="2:20" s="42" customFormat="1" ht="15">
      <c r="B443" s="41"/>
      <c r="D443" s="41"/>
      <c r="F443" s="40"/>
      <c r="G443" s="41"/>
      <c r="I443" s="40"/>
      <c r="J443" s="41"/>
      <c r="K443" s="43"/>
      <c r="L443" s="40"/>
      <c r="M443" s="41"/>
      <c r="N443" s="43"/>
      <c r="O443" s="40"/>
      <c r="P443" s="41"/>
      <c r="Q443" s="43"/>
      <c r="R443" s="41"/>
      <c r="T443" s="44"/>
    </row>
    <row r="444" spans="2:20" s="42" customFormat="1" ht="15">
      <c r="B444" s="41"/>
      <c r="D444" s="41"/>
      <c r="F444" s="40"/>
      <c r="G444" s="41"/>
      <c r="I444" s="40"/>
      <c r="J444" s="41"/>
      <c r="K444" s="43"/>
      <c r="L444" s="40"/>
      <c r="M444" s="41"/>
      <c r="N444" s="43"/>
      <c r="O444" s="40"/>
      <c r="P444" s="41"/>
      <c r="Q444" s="43"/>
      <c r="R444" s="41"/>
      <c r="T444" s="44"/>
    </row>
    <row r="445" spans="2:20" s="42" customFormat="1" ht="15">
      <c r="B445" s="41"/>
      <c r="D445" s="41"/>
      <c r="F445" s="40"/>
      <c r="G445" s="41"/>
      <c r="I445" s="40"/>
      <c r="J445" s="41"/>
      <c r="K445" s="43"/>
      <c r="L445" s="40"/>
      <c r="M445" s="41"/>
      <c r="N445" s="43"/>
      <c r="O445" s="40"/>
      <c r="P445" s="41"/>
      <c r="Q445" s="43"/>
      <c r="R445" s="41"/>
      <c r="T445" s="44"/>
    </row>
    <row r="446" spans="2:20" s="42" customFormat="1" ht="15">
      <c r="B446" s="41"/>
      <c r="D446" s="41"/>
      <c r="F446" s="40"/>
      <c r="G446" s="41"/>
      <c r="I446" s="40"/>
      <c r="J446" s="41"/>
      <c r="K446" s="43"/>
      <c r="L446" s="40"/>
      <c r="M446" s="41"/>
      <c r="N446" s="43"/>
      <c r="O446" s="40"/>
      <c r="P446" s="41"/>
      <c r="Q446" s="43"/>
      <c r="R446" s="41"/>
      <c r="T446" s="44"/>
    </row>
    <row r="447" spans="2:20" s="42" customFormat="1" ht="15">
      <c r="B447" s="41"/>
      <c r="D447" s="41"/>
      <c r="F447" s="40"/>
      <c r="G447" s="41"/>
      <c r="I447" s="40"/>
      <c r="J447" s="41"/>
      <c r="K447" s="43"/>
      <c r="L447" s="40"/>
      <c r="M447" s="41"/>
      <c r="N447" s="43"/>
      <c r="O447" s="40"/>
      <c r="P447" s="41"/>
      <c r="Q447" s="43"/>
      <c r="R447" s="41"/>
      <c r="T447" s="44"/>
    </row>
    <row r="448" spans="2:20" s="42" customFormat="1" ht="15">
      <c r="B448" s="41"/>
      <c r="D448" s="41"/>
      <c r="F448" s="40"/>
      <c r="G448" s="41"/>
      <c r="I448" s="40"/>
      <c r="J448" s="41"/>
      <c r="K448" s="43"/>
      <c r="L448" s="40"/>
      <c r="M448" s="41"/>
      <c r="N448" s="43"/>
      <c r="O448" s="40"/>
      <c r="P448" s="41"/>
      <c r="Q448" s="43"/>
      <c r="R448" s="41"/>
      <c r="T448" s="44"/>
    </row>
    <row r="449" spans="2:20" s="42" customFormat="1" ht="15">
      <c r="B449" s="41"/>
      <c r="D449" s="41"/>
      <c r="F449" s="40"/>
      <c r="G449" s="41"/>
      <c r="I449" s="40"/>
      <c r="J449" s="41"/>
      <c r="K449" s="43"/>
      <c r="L449" s="40"/>
      <c r="M449" s="41"/>
      <c r="N449" s="43"/>
      <c r="O449" s="40"/>
      <c r="P449" s="41"/>
      <c r="Q449" s="43"/>
      <c r="R449" s="41"/>
      <c r="T449" s="44"/>
    </row>
    <row r="450" spans="2:20" s="42" customFormat="1" ht="15">
      <c r="B450" s="41"/>
      <c r="D450" s="41"/>
      <c r="F450" s="40"/>
      <c r="G450" s="41"/>
      <c r="I450" s="40"/>
      <c r="J450" s="41"/>
      <c r="K450" s="43"/>
      <c r="L450" s="40"/>
      <c r="M450" s="41"/>
      <c r="N450" s="43"/>
      <c r="O450" s="40"/>
      <c r="P450" s="41"/>
      <c r="Q450" s="43"/>
      <c r="R450" s="41"/>
      <c r="T450" s="44"/>
    </row>
    <row r="451" spans="2:20" s="42" customFormat="1" ht="15">
      <c r="B451" s="41"/>
      <c r="D451" s="41"/>
      <c r="F451" s="40"/>
      <c r="G451" s="41"/>
      <c r="I451" s="40"/>
      <c r="J451" s="41"/>
      <c r="K451" s="43"/>
      <c r="L451" s="40"/>
      <c r="M451" s="41"/>
      <c r="N451" s="43"/>
      <c r="O451" s="40"/>
      <c r="P451" s="41"/>
      <c r="Q451" s="43"/>
      <c r="R451" s="41"/>
      <c r="T451" s="44"/>
    </row>
    <row r="452" spans="2:20" s="42" customFormat="1" ht="15">
      <c r="B452" s="41"/>
      <c r="D452" s="41"/>
      <c r="F452" s="40"/>
      <c r="G452" s="41"/>
      <c r="I452" s="40"/>
      <c r="J452" s="41"/>
      <c r="K452" s="43"/>
      <c r="L452" s="40"/>
      <c r="M452" s="41"/>
      <c r="N452" s="43"/>
      <c r="O452" s="40"/>
      <c r="P452" s="41"/>
      <c r="Q452" s="43"/>
      <c r="R452" s="41"/>
      <c r="T452" s="44"/>
    </row>
    <row r="453" spans="2:20" s="42" customFormat="1" ht="15">
      <c r="B453" s="41"/>
      <c r="D453" s="41"/>
      <c r="F453" s="40"/>
      <c r="G453" s="41"/>
      <c r="I453" s="40"/>
      <c r="J453" s="41"/>
      <c r="K453" s="43"/>
      <c r="L453" s="40"/>
      <c r="M453" s="41"/>
      <c r="N453" s="43"/>
      <c r="O453" s="40"/>
      <c r="P453" s="41"/>
      <c r="Q453" s="43"/>
      <c r="R453" s="41"/>
      <c r="T453" s="44"/>
    </row>
    <row r="454" spans="2:20" s="42" customFormat="1" ht="15">
      <c r="B454" s="41"/>
      <c r="D454" s="41"/>
      <c r="F454" s="40"/>
      <c r="G454" s="41"/>
      <c r="I454" s="40"/>
      <c r="J454" s="41"/>
      <c r="K454" s="43"/>
      <c r="L454" s="40"/>
      <c r="M454" s="41"/>
      <c r="N454" s="43"/>
      <c r="O454" s="40"/>
      <c r="P454" s="41"/>
      <c r="Q454" s="43"/>
      <c r="R454" s="41"/>
      <c r="T454" s="44"/>
    </row>
    <row r="455" spans="2:20" s="42" customFormat="1" ht="15">
      <c r="B455" s="41"/>
      <c r="D455" s="41"/>
      <c r="F455" s="40"/>
      <c r="G455" s="41"/>
      <c r="I455" s="40"/>
      <c r="J455" s="41"/>
      <c r="K455" s="43"/>
      <c r="L455" s="40"/>
      <c r="M455" s="41"/>
      <c r="N455" s="43"/>
      <c r="O455" s="40"/>
      <c r="P455" s="41"/>
      <c r="Q455" s="43"/>
      <c r="R455" s="41"/>
      <c r="T455" s="44"/>
    </row>
    <row r="456" spans="2:20" s="42" customFormat="1" ht="15">
      <c r="B456" s="41"/>
      <c r="D456" s="41"/>
      <c r="F456" s="40"/>
      <c r="G456" s="41"/>
      <c r="I456" s="40"/>
      <c r="J456" s="41"/>
      <c r="K456" s="43"/>
      <c r="L456" s="40"/>
      <c r="M456" s="41"/>
      <c r="N456" s="43"/>
      <c r="O456" s="40"/>
      <c r="P456" s="41"/>
      <c r="Q456" s="43"/>
      <c r="R456" s="41"/>
      <c r="T456" s="44"/>
    </row>
    <row r="457" spans="2:20" s="42" customFormat="1" ht="15">
      <c r="B457" s="41"/>
      <c r="D457" s="41"/>
      <c r="F457" s="40"/>
      <c r="G457" s="41"/>
      <c r="I457" s="40"/>
      <c r="J457" s="41"/>
      <c r="K457" s="43"/>
      <c r="L457" s="40"/>
      <c r="M457" s="41"/>
      <c r="N457" s="43"/>
      <c r="O457" s="40"/>
      <c r="P457" s="41"/>
      <c r="Q457" s="43"/>
      <c r="R457" s="41"/>
      <c r="T457" s="44"/>
    </row>
    <row r="458" spans="2:20" s="42" customFormat="1" ht="15">
      <c r="B458" s="41"/>
      <c r="D458" s="41"/>
      <c r="F458" s="40"/>
      <c r="G458" s="41"/>
      <c r="I458" s="40"/>
      <c r="J458" s="41"/>
      <c r="K458" s="43"/>
      <c r="L458" s="40"/>
      <c r="M458" s="41"/>
      <c r="N458" s="43"/>
      <c r="O458" s="40"/>
      <c r="P458" s="41"/>
      <c r="Q458" s="43"/>
      <c r="R458" s="41"/>
      <c r="T458" s="44"/>
    </row>
    <row r="459" spans="2:20" s="42" customFormat="1" ht="15">
      <c r="B459" s="41"/>
      <c r="D459" s="41"/>
      <c r="F459" s="40"/>
      <c r="G459" s="41"/>
      <c r="I459" s="40"/>
      <c r="J459" s="41"/>
      <c r="K459" s="43"/>
      <c r="L459" s="40"/>
      <c r="M459" s="41"/>
      <c r="N459" s="43"/>
      <c r="O459" s="40"/>
      <c r="P459" s="41"/>
      <c r="Q459" s="43"/>
      <c r="R459" s="41"/>
      <c r="T459" s="44"/>
    </row>
    <row r="460" spans="2:20" s="42" customFormat="1" ht="15">
      <c r="B460" s="41"/>
      <c r="D460" s="41"/>
      <c r="F460" s="40"/>
      <c r="G460" s="41"/>
      <c r="I460" s="40"/>
      <c r="J460" s="41"/>
      <c r="K460" s="43"/>
      <c r="L460" s="40"/>
      <c r="M460" s="41"/>
      <c r="N460" s="43"/>
      <c r="O460" s="40"/>
      <c r="P460" s="41"/>
      <c r="Q460" s="43"/>
      <c r="R460" s="41"/>
      <c r="T460" s="44"/>
    </row>
    <row r="461" spans="2:20" s="42" customFormat="1" ht="15">
      <c r="B461" s="41"/>
      <c r="D461" s="41"/>
      <c r="F461" s="40"/>
      <c r="G461" s="41"/>
      <c r="I461" s="40"/>
      <c r="J461" s="41"/>
      <c r="K461" s="43"/>
      <c r="L461" s="40"/>
      <c r="M461" s="41"/>
      <c r="N461" s="43"/>
      <c r="O461" s="40"/>
      <c r="P461" s="41"/>
      <c r="Q461" s="43"/>
      <c r="R461" s="41"/>
      <c r="T461" s="44"/>
    </row>
    <row r="462" spans="2:20" s="42" customFormat="1" ht="15">
      <c r="B462" s="41"/>
      <c r="D462" s="41"/>
      <c r="F462" s="40"/>
      <c r="G462" s="41"/>
      <c r="I462" s="40"/>
      <c r="J462" s="41"/>
      <c r="K462" s="43"/>
      <c r="L462" s="40"/>
      <c r="M462" s="41"/>
      <c r="N462" s="43"/>
      <c r="O462" s="40"/>
      <c r="P462" s="41"/>
      <c r="Q462" s="43"/>
      <c r="R462" s="41"/>
      <c r="T462" s="44"/>
    </row>
    <row r="463" spans="2:20" s="42" customFormat="1" ht="15">
      <c r="B463" s="41"/>
      <c r="D463" s="41"/>
      <c r="F463" s="40"/>
      <c r="G463" s="41"/>
      <c r="I463" s="40"/>
      <c r="J463" s="41"/>
      <c r="K463" s="43"/>
      <c r="L463" s="40"/>
      <c r="M463" s="41"/>
      <c r="N463" s="43"/>
      <c r="O463" s="40"/>
      <c r="P463" s="41"/>
      <c r="Q463" s="43"/>
      <c r="R463" s="41"/>
      <c r="T463" s="44"/>
    </row>
    <row r="464" spans="2:20" s="42" customFormat="1" ht="15">
      <c r="B464" s="41"/>
      <c r="D464" s="41"/>
      <c r="F464" s="40"/>
      <c r="G464" s="41"/>
      <c r="I464" s="40"/>
      <c r="J464" s="41"/>
      <c r="K464" s="43"/>
      <c r="L464" s="40"/>
      <c r="M464" s="41"/>
      <c r="N464" s="43"/>
      <c r="O464" s="40"/>
      <c r="P464" s="41"/>
      <c r="Q464" s="43"/>
      <c r="R464" s="41"/>
      <c r="T464" s="44"/>
    </row>
    <row r="465" spans="2:20" s="42" customFormat="1" ht="15">
      <c r="B465" s="41"/>
      <c r="D465" s="41"/>
      <c r="F465" s="40"/>
      <c r="G465" s="41"/>
      <c r="I465" s="40"/>
      <c r="J465" s="41"/>
      <c r="K465" s="43"/>
      <c r="L465" s="40"/>
      <c r="M465" s="41"/>
      <c r="N465" s="43"/>
      <c r="O465" s="40"/>
      <c r="P465" s="41"/>
      <c r="Q465" s="43"/>
      <c r="R465" s="41"/>
      <c r="T465" s="44"/>
    </row>
    <row r="466" spans="2:20" s="42" customFormat="1" ht="15">
      <c r="B466" s="41"/>
      <c r="D466" s="41"/>
      <c r="F466" s="40"/>
      <c r="G466" s="41"/>
      <c r="I466" s="40"/>
      <c r="J466" s="41"/>
      <c r="K466" s="43"/>
      <c r="L466" s="40"/>
      <c r="M466" s="41"/>
      <c r="N466" s="43"/>
      <c r="O466" s="40"/>
      <c r="P466" s="41"/>
      <c r="Q466" s="43"/>
      <c r="R466" s="41"/>
      <c r="T466" s="44"/>
    </row>
    <row r="467" spans="2:20" s="42" customFormat="1" ht="15">
      <c r="B467" s="41"/>
      <c r="D467" s="41"/>
      <c r="F467" s="40"/>
      <c r="G467" s="41"/>
      <c r="I467" s="40"/>
      <c r="J467" s="41"/>
      <c r="K467" s="43"/>
      <c r="L467" s="40"/>
      <c r="M467" s="41"/>
      <c r="N467" s="43"/>
      <c r="O467" s="40"/>
      <c r="P467" s="41"/>
      <c r="Q467" s="43"/>
      <c r="R467" s="41"/>
      <c r="T467" s="44"/>
    </row>
    <row r="468" spans="2:20" s="42" customFormat="1" ht="15">
      <c r="B468" s="41"/>
      <c r="D468" s="41"/>
      <c r="F468" s="40"/>
      <c r="G468" s="41"/>
      <c r="I468" s="40"/>
      <c r="J468" s="41"/>
      <c r="K468" s="43"/>
      <c r="L468" s="40"/>
      <c r="M468" s="41"/>
      <c r="N468" s="43"/>
      <c r="O468" s="40"/>
      <c r="P468" s="41"/>
      <c r="Q468" s="43"/>
      <c r="R468" s="41"/>
      <c r="T468" s="44"/>
    </row>
    <row r="469" spans="2:20" s="42" customFormat="1" ht="15">
      <c r="B469" s="41"/>
      <c r="D469" s="41"/>
      <c r="F469" s="40"/>
      <c r="G469" s="41"/>
      <c r="I469" s="40"/>
      <c r="J469" s="41"/>
      <c r="K469" s="43"/>
      <c r="L469" s="40"/>
      <c r="M469" s="41"/>
      <c r="N469" s="43"/>
      <c r="O469" s="40"/>
      <c r="P469" s="41"/>
      <c r="Q469" s="43"/>
      <c r="R469" s="41"/>
      <c r="T469" s="44"/>
    </row>
    <row r="470" spans="2:20" s="42" customFormat="1" ht="15">
      <c r="B470" s="41"/>
      <c r="D470" s="41"/>
      <c r="F470" s="40"/>
      <c r="G470" s="41"/>
      <c r="I470" s="40"/>
      <c r="J470" s="41"/>
      <c r="K470" s="43"/>
      <c r="L470" s="40"/>
      <c r="M470" s="41"/>
      <c r="N470" s="43"/>
      <c r="O470" s="40"/>
      <c r="P470" s="41"/>
      <c r="Q470" s="43"/>
      <c r="R470" s="41"/>
      <c r="T470" s="44"/>
    </row>
    <row r="471" spans="2:20" s="42" customFormat="1" ht="15">
      <c r="B471" s="41"/>
      <c r="D471" s="41"/>
      <c r="F471" s="40"/>
      <c r="G471" s="41"/>
      <c r="I471" s="40"/>
      <c r="J471" s="41"/>
      <c r="K471" s="43"/>
      <c r="L471" s="40"/>
      <c r="M471" s="41"/>
      <c r="N471" s="43"/>
      <c r="O471" s="40"/>
      <c r="P471" s="41"/>
      <c r="Q471" s="43"/>
      <c r="R471" s="41"/>
      <c r="T471" s="44"/>
    </row>
    <row r="472" spans="2:20" s="42" customFormat="1" ht="15">
      <c r="B472" s="41"/>
      <c r="D472" s="41"/>
      <c r="F472" s="40"/>
      <c r="G472" s="41"/>
      <c r="I472" s="40"/>
      <c r="J472" s="41"/>
      <c r="K472" s="43"/>
      <c r="L472" s="40"/>
      <c r="M472" s="41"/>
      <c r="N472" s="43"/>
      <c r="O472" s="40"/>
      <c r="P472" s="41"/>
      <c r="Q472" s="43"/>
      <c r="R472" s="41"/>
      <c r="T472" s="44"/>
    </row>
    <row r="473" spans="2:20" s="42" customFormat="1" ht="15">
      <c r="B473" s="41"/>
      <c r="D473" s="41"/>
      <c r="F473" s="40"/>
      <c r="G473" s="41"/>
      <c r="I473" s="40"/>
      <c r="J473" s="41"/>
      <c r="K473" s="43"/>
      <c r="L473" s="40"/>
      <c r="M473" s="41"/>
      <c r="N473" s="43"/>
      <c r="O473" s="40"/>
      <c r="P473" s="41"/>
      <c r="Q473" s="43"/>
      <c r="R473" s="41"/>
      <c r="T473" s="44"/>
    </row>
    <row r="474" spans="2:20" s="42" customFormat="1" ht="15">
      <c r="B474" s="41"/>
      <c r="D474" s="41"/>
      <c r="F474" s="40"/>
      <c r="G474" s="41"/>
      <c r="I474" s="40"/>
      <c r="J474" s="41"/>
      <c r="K474" s="43"/>
      <c r="L474" s="40"/>
      <c r="M474" s="41"/>
      <c r="N474" s="43"/>
      <c r="O474" s="40"/>
      <c r="P474" s="41"/>
      <c r="Q474" s="43"/>
      <c r="R474" s="41"/>
      <c r="T474" s="44"/>
    </row>
    <row r="475" spans="2:20" s="42" customFormat="1" ht="15">
      <c r="B475" s="41"/>
      <c r="D475" s="41"/>
      <c r="F475" s="40"/>
      <c r="G475" s="41"/>
      <c r="I475" s="40"/>
      <c r="J475" s="41"/>
      <c r="K475" s="43"/>
      <c r="L475" s="40"/>
      <c r="M475" s="41"/>
      <c r="N475" s="43"/>
      <c r="O475" s="40"/>
      <c r="P475" s="41"/>
      <c r="Q475" s="43"/>
      <c r="R475" s="41"/>
      <c r="T475" s="44"/>
    </row>
    <row r="476" spans="2:20" s="42" customFormat="1" ht="15">
      <c r="B476" s="41"/>
      <c r="D476" s="41"/>
      <c r="F476" s="40"/>
      <c r="G476" s="41"/>
      <c r="I476" s="40"/>
      <c r="J476" s="41"/>
      <c r="K476" s="43"/>
      <c r="L476" s="40"/>
      <c r="M476" s="41"/>
      <c r="N476" s="43"/>
      <c r="O476" s="40"/>
      <c r="P476" s="41"/>
      <c r="Q476" s="43"/>
      <c r="R476" s="41"/>
      <c r="T476" s="44"/>
    </row>
    <row r="477" spans="2:20" s="42" customFormat="1" ht="15">
      <c r="B477" s="41"/>
      <c r="D477" s="41"/>
      <c r="F477" s="40"/>
      <c r="G477" s="41"/>
      <c r="I477" s="40"/>
      <c r="J477" s="41"/>
      <c r="K477" s="43"/>
      <c r="L477" s="40"/>
      <c r="M477" s="41"/>
      <c r="N477" s="43"/>
      <c r="O477" s="40"/>
      <c r="P477" s="41"/>
      <c r="Q477" s="43"/>
      <c r="R477" s="41"/>
      <c r="T477" s="44"/>
    </row>
    <row r="478" spans="2:20" s="42" customFormat="1" ht="15">
      <c r="B478" s="41"/>
      <c r="D478" s="41"/>
      <c r="F478" s="40"/>
      <c r="G478" s="41"/>
      <c r="I478" s="40"/>
      <c r="J478" s="41"/>
      <c r="K478" s="43"/>
      <c r="L478" s="40"/>
      <c r="M478" s="41"/>
      <c r="N478" s="43"/>
      <c r="O478" s="40"/>
      <c r="P478" s="41"/>
      <c r="Q478" s="43"/>
      <c r="R478" s="41"/>
      <c r="T478" s="44"/>
    </row>
    <row r="479" spans="2:20" s="42" customFormat="1" ht="15">
      <c r="B479" s="41"/>
      <c r="D479" s="41"/>
      <c r="F479" s="40"/>
      <c r="G479" s="41"/>
      <c r="I479" s="40"/>
      <c r="J479" s="41"/>
      <c r="K479" s="43"/>
      <c r="L479" s="40"/>
      <c r="M479" s="41"/>
      <c r="N479" s="43"/>
      <c r="O479" s="40"/>
      <c r="P479" s="41"/>
      <c r="Q479" s="43"/>
      <c r="R479" s="41"/>
      <c r="T479" s="44"/>
    </row>
    <row r="480" spans="2:20" s="42" customFormat="1" ht="15">
      <c r="B480" s="41"/>
      <c r="D480" s="41"/>
      <c r="F480" s="40"/>
      <c r="G480" s="41"/>
      <c r="I480" s="40"/>
      <c r="J480" s="41"/>
      <c r="K480" s="43"/>
      <c r="L480" s="40"/>
      <c r="M480" s="41"/>
      <c r="N480" s="43"/>
      <c r="O480" s="40"/>
      <c r="P480" s="41"/>
      <c r="Q480" s="43"/>
      <c r="R480" s="41"/>
      <c r="T480" s="44"/>
    </row>
    <row r="481" spans="2:20" s="42" customFormat="1" ht="15">
      <c r="B481" s="41"/>
      <c r="D481" s="41"/>
      <c r="F481" s="40"/>
      <c r="G481" s="41"/>
      <c r="I481" s="40"/>
      <c r="J481" s="41"/>
      <c r="K481" s="43"/>
      <c r="L481" s="40"/>
      <c r="M481" s="41"/>
      <c r="N481" s="43"/>
      <c r="O481" s="40"/>
      <c r="P481" s="41"/>
      <c r="Q481" s="43"/>
      <c r="R481" s="41"/>
      <c r="T481" s="44"/>
    </row>
    <row r="482" spans="2:20" s="42" customFormat="1" ht="15">
      <c r="B482" s="41"/>
      <c r="D482" s="41"/>
      <c r="F482" s="40"/>
      <c r="G482" s="41"/>
      <c r="I482" s="40"/>
      <c r="J482" s="41"/>
      <c r="K482" s="43"/>
      <c r="L482" s="40"/>
      <c r="M482" s="41"/>
      <c r="N482" s="43"/>
      <c r="O482" s="40"/>
      <c r="P482" s="41"/>
      <c r="Q482" s="43"/>
      <c r="R482" s="41"/>
      <c r="T482" s="44"/>
    </row>
    <row r="483" spans="2:20" s="42" customFormat="1" ht="15">
      <c r="B483" s="41"/>
      <c r="D483" s="41"/>
      <c r="F483" s="40"/>
      <c r="G483" s="41"/>
      <c r="I483" s="40"/>
      <c r="J483" s="41"/>
      <c r="K483" s="43"/>
      <c r="L483" s="40"/>
      <c r="M483" s="41"/>
      <c r="N483" s="43"/>
      <c r="O483" s="40"/>
      <c r="P483" s="41"/>
      <c r="Q483" s="43"/>
      <c r="R483" s="41"/>
      <c r="T483" s="44"/>
    </row>
    <row r="484" spans="2:20" s="42" customFormat="1" ht="15">
      <c r="B484" s="41"/>
      <c r="D484" s="41"/>
      <c r="F484" s="40"/>
      <c r="G484" s="41"/>
      <c r="I484" s="40"/>
      <c r="J484" s="41"/>
      <c r="K484" s="43"/>
      <c r="L484" s="40"/>
      <c r="M484" s="41"/>
      <c r="N484" s="43"/>
      <c r="O484" s="40"/>
      <c r="P484" s="41"/>
      <c r="Q484" s="43"/>
      <c r="R484" s="41"/>
      <c r="T484" s="44"/>
    </row>
    <row r="485" spans="2:20" s="42" customFormat="1" ht="15">
      <c r="B485" s="41"/>
      <c r="D485" s="41"/>
      <c r="F485" s="40"/>
      <c r="G485" s="41"/>
      <c r="I485" s="40"/>
      <c r="J485" s="41"/>
      <c r="K485" s="43"/>
      <c r="L485" s="40"/>
      <c r="M485" s="41"/>
      <c r="N485" s="43"/>
      <c r="O485" s="40"/>
      <c r="P485" s="41"/>
      <c r="Q485" s="43"/>
      <c r="R485" s="41"/>
      <c r="T485" s="44"/>
    </row>
    <row r="486" spans="2:20" s="42" customFormat="1" ht="15">
      <c r="B486" s="41"/>
      <c r="D486" s="41"/>
      <c r="F486" s="40"/>
      <c r="G486" s="41"/>
      <c r="I486" s="40"/>
      <c r="J486" s="41"/>
      <c r="K486" s="43"/>
      <c r="L486" s="40"/>
      <c r="M486" s="41"/>
      <c r="N486" s="43"/>
      <c r="O486" s="40"/>
      <c r="P486" s="41"/>
      <c r="Q486" s="43"/>
      <c r="R486" s="41"/>
      <c r="T486" s="44"/>
    </row>
    <row r="487" spans="2:20" s="42" customFormat="1" ht="15">
      <c r="B487" s="41"/>
      <c r="D487" s="41"/>
      <c r="F487" s="40"/>
      <c r="G487" s="41"/>
      <c r="I487" s="40"/>
      <c r="J487" s="41"/>
      <c r="K487" s="43"/>
      <c r="L487" s="40"/>
      <c r="M487" s="41"/>
      <c r="N487" s="43"/>
      <c r="O487" s="40"/>
      <c r="P487" s="41"/>
      <c r="Q487" s="43"/>
      <c r="R487" s="41"/>
      <c r="T487" s="44"/>
    </row>
    <row r="488" spans="2:20" s="42" customFormat="1" ht="15">
      <c r="B488" s="41"/>
      <c r="D488" s="41"/>
      <c r="F488" s="40"/>
      <c r="G488" s="41"/>
      <c r="I488" s="40"/>
      <c r="J488" s="41"/>
      <c r="K488" s="43"/>
      <c r="L488" s="40"/>
      <c r="M488" s="41"/>
      <c r="N488" s="43"/>
      <c r="O488" s="40"/>
      <c r="P488" s="41"/>
      <c r="Q488" s="43"/>
      <c r="R488" s="41"/>
      <c r="T488" s="44"/>
    </row>
    <row r="489" spans="2:20" s="42" customFormat="1" ht="15">
      <c r="B489" s="41"/>
      <c r="D489" s="41"/>
      <c r="F489" s="40"/>
      <c r="G489" s="41"/>
      <c r="I489" s="40"/>
      <c r="J489" s="41"/>
      <c r="K489" s="43"/>
      <c r="L489" s="40"/>
      <c r="M489" s="41"/>
      <c r="N489" s="43"/>
      <c r="O489" s="40"/>
      <c r="P489" s="41"/>
      <c r="Q489" s="43"/>
      <c r="R489" s="41"/>
      <c r="T489" s="44"/>
    </row>
    <row r="490" spans="2:20" s="42" customFormat="1" ht="15">
      <c r="B490" s="41"/>
      <c r="D490" s="41"/>
      <c r="F490" s="40"/>
      <c r="G490" s="41"/>
      <c r="I490" s="40"/>
      <c r="J490" s="41"/>
      <c r="K490" s="43"/>
      <c r="L490" s="40"/>
      <c r="M490" s="41"/>
      <c r="N490" s="43"/>
      <c r="O490" s="40"/>
      <c r="P490" s="41"/>
      <c r="Q490" s="43"/>
      <c r="R490" s="41"/>
      <c r="T490" s="44"/>
    </row>
    <row r="491" spans="2:20" s="42" customFormat="1" ht="15">
      <c r="B491" s="41"/>
      <c r="D491" s="41"/>
      <c r="F491" s="40"/>
      <c r="G491" s="41"/>
      <c r="I491" s="40"/>
      <c r="J491" s="41"/>
      <c r="K491" s="43"/>
      <c r="L491" s="40"/>
      <c r="M491" s="41"/>
      <c r="N491" s="43"/>
      <c r="O491" s="40"/>
      <c r="P491" s="41"/>
      <c r="Q491" s="43"/>
      <c r="R491" s="41"/>
      <c r="T491" s="44"/>
    </row>
    <row r="492" spans="2:20" s="42" customFormat="1" ht="15">
      <c r="B492" s="41"/>
      <c r="D492" s="41"/>
      <c r="F492" s="40"/>
      <c r="G492" s="41"/>
      <c r="I492" s="40"/>
      <c r="J492" s="41"/>
      <c r="K492" s="43"/>
      <c r="L492" s="40"/>
      <c r="M492" s="41"/>
      <c r="N492" s="43"/>
      <c r="O492" s="40"/>
      <c r="P492" s="41"/>
      <c r="Q492" s="43"/>
      <c r="R492" s="41"/>
      <c r="T492" s="44"/>
    </row>
    <row r="493" spans="2:20" s="42" customFormat="1" ht="15">
      <c r="B493" s="41"/>
      <c r="D493" s="41"/>
      <c r="F493" s="40"/>
      <c r="G493" s="41"/>
      <c r="I493" s="40"/>
      <c r="J493" s="41"/>
      <c r="K493" s="43"/>
      <c r="L493" s="40"/>
      <c r="M493" s="41"/>
      <c r="N493" s="43"/>
      <c r="O493" s="40"/>
      <c r="P493" s="41"/>
      <c r="Q493" s="43"/>
      <c r="R493" s="41"/>
      <c r="T493" s="44"/>
    </row>
    <row r="494" spans="2:20" s="42" customFormat="1" ht="15">
      <c r="B494" s="41"/>
      <c r="D494" s="41"/>
      <c r="F494" s="40"/>
      <c r="G494" s="41"/>
      <c r="I494" s="40"/>
      <c r="J494" s="41"/>
      <c r="K494" s="43"/>
      <c r="L494" s="40"/>
      <c r="M494" s="41"/>
      <c r="N494" s="43"/>
      <c r="O494" s="40"/>
      <c r="P494" s="41"/>
      <c r="Q494" s="43"/>
      <c r="R494" s="41"/>
      <c r="T494" s="44"/>
    </row>
    <row r="495" spans="2:20" s="42" customFormat="1" ht="15">
      <c r="B495" s="41"/>
      <c r="D495" s="41"/>
      <c r="F495" s="40"/>
      <c r="G495" s="41"/>
      <c r="I495" s="40"/>
      <c r="J495" s="41"/>
      <c r="K495" s="43"/>
      <c r="L495" s="40"/>
      <c r="M495" s="41"/>
      <c r="N495" s="43"/>
      <c r="O495" s="40"/>
      <c r="P495" s="41"/>
      <c r="Q495" s="43"/>
      <c r="R495" s="41"/>
      <c r="T495" s="44"/>
    </row>
    <row r="496" spans="2:20" s="42" customFormat="1" ht="15">
      <c r="B496" s="41"/>
      <c r="D496" s="41"/>
      <c r="F496" s="40"/>
      <c r="G496" s="41"/>
      <c r="I496" s="40"/>
      <c r="J496" s="41"/>
      <c r="K496" s="43"/>
      <c r="L496" s="40"/>
      <c r="M496" s="41"/>
      <c r="N496" s="43"/>
      <c r="O496" s="40"/>
      <c r="P496" s="41"/>
      <c r="Q496" s="43"/>
      <c r="R496" s="41"/>
      <c r="T496" s="44"/>
    </row>
    <row r="497" spans="2:20" s="42" customFormat="1" ht="15">
      <c r="B497" s="41"/>
      <c r="D497" s="41"/>
      <c r="F497" s="40"/>
      <c r="G497" s="41"/>
      <c r="I497" s="40"/>
      <c r="J497" s="41"/>
      <c r="K497" s="43"/>
      <c r="L497" s="40"/>
      <c r="M497" s="41"/>
      <c r="N497" s="43"/>
      <c r="O497" s="40"/>
      <c r="P497" s="41"/>
      <c r="Q497" s="43"/>
      <c r="R497" s="41"/>
      <c r="T497" s="44"/>
    </row>
    <row r="498" spans="2:20" s="42" customFormat="1" ht="15">
      <c r="B498" s="41"/>
      <c r="D498" s="41"/>
      <c r="F498" s="40"/>
      <c r="G498" s="41"/>
      <c r="I498" s="40"/>
      <c r="J498" s="41"/>
      <c r="K498" s="43"/>
      <c r="L498" s="40"/>
      <c r="M498" s="41"/>
      <c r="N498" s="43"/>
      <c r="O498" s="40"/>
      <c r="P498" s="41"/>
      <c r="Q498" s="43"/>
      <c r="R498" s="41"/>
      <c r="T498" s="44"/>
    </row>
    <row r="499" spans="2:20" s="42" customFormat="1" ht="15">
      <c r="B499" s="41"/>
      <c r="D499" s="41"/>
      <c r="F499" s="40"/>
      <c r="G499" s="41"/>
      <c r="I499" s="40"/>
      <c r="J499" s="41"/>
      <c r="K499" s="43"/>
      <c r="L499" s="40"/>
      <c r="M499" s="41"/>
      <c r="N499" s="43"/>
      <c r="O499" s="40"/>
      <c r="P499" s="41"/>
      <c r="Q499" s="43"/>
      <c r="R499" s="41"/>
      <c r="T499" s="44"/>
    </row>
    <row r="500" spans="2:20" s="42" customFormat="1" ht="15">
      <c r="B500" s="41"/>
      <c r="D500" s="41"/>
      <c r="F500" s="40"/>
      <c r="G500" s="41"/>
      <c r="I500" s="40"/>
      <c r="J500" s="41"/>
      <c r="K500" s="43"/>
      <c r="L500" s="40"/>
      <c r="M500" s="41"/>
      <c r="N500" s="43"/>
      <c r="O500" s="40"/>
      <c r="P500" s="41"/>
      <c r="Q500" s="43"/>
      <c r="R500" s="41"/>
      <c r="T500" s="44"/>
    </row>
    <row r="501" spans="2:20" s="42" customFormat="1" ht="15">
      <c r="B501" s="41"/>
      <c r="D501" s="41"/>
      <c r="F501" s="40"/>
      <c r="G501" s="41"/>
      <c r="I501" s="40"/>
      <c r="J501" s="41"/>
      <c r="K501" s="43"/>
      <c r="L501" s="40"/>
      <c r="M501" s="41"/>
      <c r="N501" s="43"/>
      <c r="O501" s="40"/>
      <c r="P501" s="41"/>
      <c r="Q501" s="43"/>
      <c r="R501" s="41"/>
      <c r="T501" s="44"/>
    </row>
    <row r="502" spans="2:20" s="42" customFormat="1" ht="15">
      <c r="B502" s="41"/>
      <c r="D502" s="41"/>
      <c r="F502" s="40"/>
      <c r="G502" s="41"/>
      <c r="I502" s="40"/>
      <c r="J502" s="41"/>
      <c r="K502" s="43"/>
      <c r="L502" s="40"/>
      <c r="M502" s="41"/>
      <c r="N502" s="43"/>
      <c r="O502" s="40"/>
      <c r="P502" s="41"/>
      <c r="Q502" s="43"/>
      <c r="R502" s="41"/>
      <c r="T502" s="44"/>
    </row>
    <row r="503" spans="2:20" s="42" customFormat="1" ht="15">
      <c r="B503" s="41"/>
      <c r="D503" s="41"/>
      <c r="F503" s="40"/>
      <c r="G503" s="41"/>
      <c r="I503" s="40"/>
      <c r="J503" s="41"/>
      <c r="K503" s="43"/>
      <c r="L503" s="40"/>
      <c r="M503" s="41"/>
      <c r="N503" s="43"/>
      <c r="O503" s="40"/>
      <c r="P503" s="41"/>
      <c r="Q503" s="43"/>
      <c r="R503" s="41"/>
      <c r="T503" s="44"/>
    </row>
    <row r="504" spans="2:20" s="42" customFormat="1" ht="15">
      <c r="B504" s="41"/>
      <c r="D504" s="41"/>
      <c r="F504" s="40"/>
      <c r="G504" s="41"/>
      <c r="I504" s="40"/>
      <c r="J504" s="41"/>
      <c r="K504" s="43"/>
      <c r="L504" s="40"/>
      <c r="M504" s="41"/>
      <c r="N504" s="43"/>
      <c r="O504" s="40"/>
      <c r="P504" s="41"/>
      <c r="Q504" s="43"/>
      <c r="R504" s="41"/>
      <c r="T504" s="44"/>
    </row>
    <row r="505" spans="2:20" s="42" customFormat="1" ht="15">
      <c r="B505" s="41"/>
      <c r="D505" s="41"/>
      <c r="F505" s="40"/>
      <c r="G505" s="41"/>
      <c r="I505" s="40"/>
      <c r="J505" s="41"/>
      <c r="K505" s="43"/>
      <c r="L505" s="40"/>
      <c r="M505" s="41"/>
      <c r="N505" s="43"/>
      <c r="O505" s="40"/>
      <c r="P505" s="41"/>
      <c r="Q505" s="43"/>
      <c r="R505" s="41"/>
      <c r="T505" s="44"/>
    </row>
    <row r="506" spans="2:20" s="42" customFormat="1" ht="15">
      <c r="B506" s="41"/>
      <c r="D506" s="41"/>
      <c r="F506" s="40"/>
      <c r="G506" s="41"/>
      <c r="I506" s="40"/>
      <c r="J506" s="41"/>
      <c r="K506" s="43"/>
      <c r="L506" s="40"/>
      <c r="M506" s="41"/>
      <c r="N506" s="43"/>
      <c r="O506" s="40"/>
      <c r="P506" s="41"/>
      <c r="Q506" s="43"/>
      <c r="R506" s="41"/>
      <c r="T506" s="44"/>
    </row>
    <row r="507" spans="2:20" s="42" customFormat="1" ht="15">
      <c r="B507" s="41"/>
      <c r="D507" s="41"/>
      <c r="F507" s="40"/>
      <c r="G507" s="41"/>
      <c r="I507" s="40"/>
      <c r="J507" s="41"/>
      <c r="K507" s="43"/>
      <c r="L507" s="40"/>
      <c r="M507" s="41"/>
      <c r="N507" s="43"/>
      <c r="O507" s="40"/>
      <c r="P507" s="41"/>
      <c r="Q507" s="43"/>
      <c r="R507" s="41"/>
      <c r="T507" s="44"/>
    </row>
    <row r="508" spans="2:20" s="42" customFormat="1" ht="15">
      <c r="B508" s="41"/>
      <c r="D508" s="41"/>
      <c r="F508" s="40"/>
      <c r="G508" s="41"/>
      <c r="I508" s="40"/>
      <c r="J508" s="41"/>
      <c r="K508" s="43"/>
      <c r="L508" s="40"/>
      <c r="M508" s="41"/>
      <c r="N508" s="43"/>
      <c r="O508" s="40"/>
      <c r="P508" s="41"/>
      <c r="Q508" s="43"/>
      <c r="R508" s="41"/>
      <c r="T508" s="44"/>
    </row>
    <row r="509" spans="2:20" s="42" customFormat="1" ht="15">
      <c r="B509" s="41"/>
      <c r="D509" s="41"/>
      <c r="F509" s="40"/>
      <c r="G509" s="41"/>
      <c r="I509" s="40"/>
      <c r="J509" s="41"/>
      <c r="K509" s="43"/>
      <c r="L509" s="40"/>
      <c r="M509" s="41"/>
      <c r="N509" s="43"/>
      <c r="O509" s="40"/>
      <c r="P509" s="41"/>
      <c r="Q509" s="43"/>
      <c r="R509" s="41"/>
      <c r="T509" s="44"/>
    </row>
    <row r="510" spans="2:20" s="42" customFormat="1" ht="15">
      <c r="B510" s="41"/>
      <c r="D510" s="41"/>
      <c r="F510" s="40"/>
      <c r="G510" s="41"/>
      <c r="I510" s="40"/>
      <c r="J510" s="41"/>
      <c r="K510" s="43"/>
      <c r="L510" s="40"/>
      <c r="M510" s="41"/>
      <c r="N510" s="43"/>
      <c r="O510" s="40"/>
      <c r="P510" s="41"/>
      <c r="Q510" s="43"/>
      <c r="R510" s="41"/>
      <c r="T510" s="44"/>
    </row>
    <row r="511" spans="2:20" s="42" customFormat="1" ht="15">
      <c r="B511" s="41"/>
      <c r="D511" s="41"/>
      <c r="F511" s="40"/>
      <c r="G511" s="41"/>
      <c r="I511" s="40"/>
      <c r="J511" s="41"/>
      <c r="K511" s="43"/>
      <c r="L511" s="40"/>
      <c r="M511" s="41"/>
      <c r="N511" s="43"/>
      <c r="O511" s="40"/>
      <c r="P511" s="41"/>
      <c r="Q511" s="43"/>
      <c r="R511" s="41"/>
      <c r="T511" s="44"/>
    </row>
    <row r="512" spans="2:20" s="42" customFormat="1" ht="15">
      <c r="B512" s="41"/>
      <c r="D512" s="41"/>
      <c r="F512" s="40"/>
      <c r="G512" s="41"/>
      <c r="I512" s="40"/>
      <c r="J512" s="41"/>
      <c r="K512" s="43"/>
      <c r="L512" s="40"/>
      <c r="M512" s="41"/>
      <c r="N512" s="43"/>
      <c r="O512" s="40"/>
      <c r="P512" s="41"/>
      <c r="Q512" s="43"/>
      <c r="R512" s="41"/>
      <c r="T512" s="44"/>
    </row>
    <row r="513" spans="2:20" s="42" customFormat="1" ht="15">
      <c r="B513" s="41"/>
      <c r="D513" s="41"/>
      <c r="F513" s="40"/>
      <c r="G513" s="41"/>
      <c r="I513" s="40"/>
      <c r="J513" s="41"/>
      <c r="K513" s="43"/>
      <c r="L513" s="40"/>
      <c r="M513" s="41"/>
      <c r="N513" s="43"/>
      <c r="O513" s="40"/>
      <c r="P513" s="41"/>
      <c r="Q513" s="43"/>
      <c r="R513" s="41"/>
      <c r="T513" s="44"/>
    </row>
    <row r="514" spans="2:20" s="42" customFormat="1" ht="15">
      <c r="B514" s="41"/>
      <c r="D514" s="41"/>
      <c r="F514" s="40"/>
      <c r="G514" s="41"/>
      <c r="I514" s="40"/>
      <c r="J514" s="41"/>
      <c r="K514" s="43"/>
      <c r="L514" s="40"/>
      <c r="M514" s="41"/>
      <c r="N514" s="43"/>
      <c r="O514" s="40"/>
      <c r="P514" s="41"/>
      <c r="Q514" s="43"/>
      <c r="R514" s="41"/>
      <c r="T514" s="44"/>
    </row>
    <row r="515" spans="2:20" s="42" customFormat="1" ht="15">
      <c r="B515" s="41"/>
      <c r="D515" s="41"/>
      <c r="F515" s="40"/>
      <c r="G515" s="41"/>
      <c r="I515" s="40"/>
      <c r="J515" s="41"/>
      <c r="K515" s="43"/>
      <c r="L515" s="40"/>
      <c r="M515" s="41"/>
      <c r="N515" s="43"/>
      <c r="O515" s="40"/>
      <c r="P515" s="41"/>
      <c r="Q515" s="43"/>
      <c r="R515" s="41"/>
      <c r="T515" s="44"/>
    </row>
    <row r="516" spans="2:20" s="42" customFormat="1" ht="15">
      <c r="B516" s="41"/>
      <c r="D516" s="41"/>
      <c r="F516" s="40"/>
      <c r="G516" s="41"/>
      <c r="I516" s="40"/>
      <c r="J516" s="41"/>
      <c r="K516" s="43"/>
      <c r="L516" s="40"/>
      <c r="M516" s="41"/>
      <c r="N516" s="43"/>
      <c r="O516" s="40"/>
      <c r="P516" s="41"/>
      <c r="Q516" s="43"/>
      <c r="R516" s="41"/>
      <c r="T516" s="44"/>
    </row>
    <row r="517" spans="2:20" s="42" customFormat="1" ht="15">
      <c r="B517" s="41"/>
      <c r="D517" s="41"/>
      <c r="F517" s="40"/>
      <c r="G517" s="41"/>
      <c r="I517" s="40"/>
      <c r="J517" s="41"/>
      <c r="K517" s="43"/>
      <c r="L517" s="40"/>
      <c r="M517" s="41"/>
      <c r="N517" s="43"/>
      <c r="O517" s="40"/>
      <c r="P517" s="41"/>
      <c r="Q517" s="43"/>
      <c r="R517" s="41"/>
      <c r="T517" s="44"/>
    </row>
    <row r="518" spans="2:20" s="42" customFormat="1" ht="15">
      <c r="B518" s="41"/>
      <c r="D518" s="41"/>
      <c r="F518" s="40"/>
      <c r="G518" s="41"/>
      <c r="I518" s="40"/>
      <c r="J518" s="41"/>
      <c r="K518" s="43"/>
      <c r="L518" s="40"/>
      <c r="M518" s="41"/>
      <c r="N518" s="43"/>
      <c r="O518" s="40"/>
      <c r="P518" s="41"/>
      <c r="Q518" s="43"/>
      <c r="R518" s="41"/>
      <c r="T518" s="44"/>
    </row>
    <row r="519" spans="2:20" s="42" customFormat="1" ht="15">
      <c r="B519" s="41"/>
      <c r="D519" s="41"/>
      <c r="F519" s="40"/>
      <c r="G519" s="41"/>
      <c r="I519" s="40"/>
      <c r="J519" s="41"/>
      <c r="K519" s="43"/>
      <c r="L519" s="40"/>
      <c r="M519" s="41"/>
      <c r="N519" s="43"/>
      <c r="O519" s="40"/>
      <c r="P519" s="41"/>
      <c r="Q519" s="43"/>
      <c r="R519" s="41"/>
      <c r="T519" s="44"/>
    </row>
    <row r="520" spans="2:20" s="42" customFormat="1" ht="15">
      <c r="B520" s="41"/>
      <c r="D520" s="41"/>
      <c r="F520" s="40"/>
      <c r="G520" s="41"/>
      <c r="I520" s="40"/>
      <c r="J520" s="41"/>
      <c r="K520" s="43"/>
      <c r="L520" s="40"/>
      <c r="M520" s="41"/>
      <c r="N520" s="43"/>
      <c r="O520" s="40"/>
      <c r="P520" s="41"/>
      <c r="Q520" s="43"/>
      <c r="R520" s="41"/>
      <c r="T520" s="44"/>
    </row>
    <row r="521" spans="2:20" s="42" customFormat="1" ht="15">
      <c r="B521" s="41"/>
      <c r="D521" s="41"/>
      <c r="F521" s="40"/>
      <c r="G521" s="41"/>
      <c r="I521" s="40"/>
      <c r="J521" s="41"/>
      <c r="K521" s="43"/>
      <c r="L521" s="40"/>
      <c r="M521" s="41"/>
      <c r="N521" s="43"/>
      <c r="O521" s="40"/>
      <c r="P521" s="41"/>
      <c r="Q521" s="43"/>
      <c r="R521" s="41"/>
      <c r="T521" s="44"/>
    </row>
    <row r="522" spans="2:20" s="42" customFormat="1" ht="15">
      <c r="B522" s="41"/>
      <c r="D522" s="41"/>
      <c r="F522" s="40"/>
      <c r="G522" s="41"/>
      <c r="I522" s="40"/>
      <c r="J522" s="41"/>
      <c r="K522" s="43"/>
      <c r="L522" s="40"/>
      <c r="M522" s="41"/>
      <c r="N522" s="43"/>
      <c r="O522" s="40"/>
      <c r="P522" s="41"/>
      <c r="Q522" s="43"/>
      <c r="R522" s="41"/>
      <c r="T522" s="44"/>
    </row>
    <row r="523" spans="2:20" s="42" customFormat="1" ht="15">
      <c r="B523" s="41"/>
      <c r="D523" s="41"/>
      <c r="F523" s="40"/>
      <c r="G523" s="41"/>
      <c r="I523" s="40"/>
      <c r="J523" s="41"/>
      <c r="K523" s="43"/>
      <c r="L523" s="40"/>
      <c r="M523" s="41"/>
      <c r="N523" s="43"/>
      <c r="O523" s="40"/>
      <c r="P523" s="41"/>
      <c r="Q523" s="43"/>
      <c r="R523" s="41"/>
      <c r="T523" s="44"/>
    </row>
    <row r="524" spans="2:20" s="42" customFormat="1" ht="15">
      <c r="B524" s="41"/>
      <c r="D524" s="41"/>
      <c r="F524" s="40"/>
      <c r="G524" s="41"/>
      <c r="I524" s="40"/>
      <c r="J524" s="41"/>
      <c r="K524" s="43"/>
      <c r="L524" s="40"/>
      <c r="M524" s="41"/>
      <c r="N524" s="43"/>
      <c r="O524" s="40"/>
      <c r="P524" s="41"/>
      <c r="Q524" s="43"/>
      <c r="R524" s="41"/>
      <c r="T524" s="44"/>
    </row>
    <row r="525" spans="2:20" s="42" customFormat="1" ht="15">
      <c r="B525" s="41"/>
      <c r="D525" s="41"/>
      <c r="F525" s="40"/>
      <c r="G525" s="41"/>
      <c r="I525" s="40"/>
      <c r="J525" s="41"/>
      <c r="K525" s="43"/>
      <c r="L525" s="40"/>
      <c r="M525" s="41"/>
      <c r="N525" s="43"/>
      <c r="O525" s="40"/>
      <c r="P525" s="41"/>
      <c r="Q525" s="43"/>
      <c r="R525" s="41"/>
      <c r="T525" s="44"/>
    </row>
    <row r="526" spans="2:20" s="42" customFormat="1" ht="15">
      <c r="B526" s="41"/>
      <c r="D526" s="41"/>
      <c r="F526" s="40"/>
      <c r="G526" s="41"/>
      <c r="I526" s="40"/>
      <c r="J526" s="41"/>
      <c r="K526" s="43"/>
      <c r="L526" s="40"/>
      <c r="M526" s="41"/>
      <c r="N526" s="43"/>
      <c r="O526" s="40"/>
      <c r="P526" s="41"/>
      <c r="Q526" s="43"/>
      <c r="R526" s="41"/>
      <c r="T526" s="44"/>
    </row>
    <row r="527" spans="2:20" s="42" customFormat="1" ht="15">
      <c r="B527" s="41"/>
      <c r="D527" s="41"/>
      <c r="F527" s="40"/>
      <c r="G527" s="41"/>
      <c r="I527" s="40"/>
      <c r="J527" s="41"/>
      <c r="K527" s="43"/>
      <c r="L527" s="40"/>
      <c r="M527" s="41"/>
      <c r="N527" s="43"/>
      <c r="O527" s="40"/>
      <c r="P527" s="41"/>
      <c r="Q527" s="43"/>
      <c r="R527" s="41"/>
      <c r="T527" s="44"/>
    </row>
    <row r="528" spans="2:20" s="42" customFormat="1" ht="15">
      <c r="B528" s="41"/>
      <c r="D528" s="41"/>
      <c r="F528" s="40"/>
      <c r="G528" s="41"/>
      <c r="I528" s="40"/>
      <c r="J528" s="41"/>
      <c r="K528" s="43"/>
      <c r="L528" s="40"/>
      <c r="M528" s="41"/>
      <c r="N528" s="43"/>
      <c r="O528" s="40"/>
      <c r="P528" s="41"/>
      <c r="Q528" s="43"/>
      <c r="R528" s="41"/>
      <c r="T528" s="44"/>
    </row>
    <row r="529" spans="2:20" s="42" customFormat="1" ht="15">
      <c r="B529" s="41"/>
      <c r="D529" s="41"/>
      <c r="F529" s="40"/>
      <c r="G529" s="41"/>
      <c r="I529" s="40"/>
      <c r="J529" s="41"/>
      <c r="K529" s="43"/>
      <c r="L529" s="40"/>
      <c r="M529" s="41"/>
      <c r="N529" s="43"/>
      <c r="O529" s="40"/>
      <c r="P529" s="41"/>
      <c r="Q529" s="43"/>
      <c r="R529" s="41"/>
      <c r="T529" s="44"/>
    </row>
    <row r="530" spans="2:20" s="42" customFormat="1" ht="15">
      <c r="B530" s="41"/>
      <c r="D530" s="41"/>
      <c r="F530" s="40"/>
      <c r="G530" s="41"/>
      <c r="I530" s="40"/>
      <c r="J530" s="41"/>
      <c r="K530" s="43"/>
      <c r="L530" s="40"/>
      <c r="M530" s="41"/>
      <c r="N530" s="43"/>
      <c r="O530" s="40"/>
      <c r="P530" s="41"/>
      <c r="Q530" s="43"/>
      <c r="R530" s="41"/>
      <c r="T530" s="44"/>
    </row>
    <row r="531" spans="2:20" s="42" customFormat="1" ht="15">
      <c r="B531" s="41"/>
      <c r="D531" s="41"/>
      <c r="F531" s="40"/>
      <c r="G531" s="41"/>
      <c r="I531" s="40"/>
      <c r="J531" s="41"/>
      <c r="K531" s="43"/>
      <c r="L531" s="40"/>
      <c r="M531" s="41"/>
      <c r="N531" s="43"/>
      <c r="O531" s="40"/>
      <c r="P531" s="41"/>
      <c r="Q531" s="43"/>
      <c r="R531" s="41"/>
      <c r="T531" s="44"/>
    </row>
    <row r="532" spans="2:20" s="42" customFormat="1" ht="15">
      <c r="B532" s="41"/>
      <c r="D532" s="41"/>
      <c r="F532" s="40"/>
      <c r="G532" s="41"/>
      <c r="I532" s="40"/>
      <c r="J532" s="41"/>
      <c r="K532" s="43"/>
      <c r="L532" s="40"/>
      <c r="M532" s="41"/>
      <c r="N532" s="43"/>
      <c r="O532" s="40"/>
      <c r="P532" s="41"/>
      <c r="Q532" s="43"/>
      <c r="R532" s="41"/>
      <c r="T532" s="44"/>
    </row>
    <row r="533" spans="2:20" s="42" customFormat="1" ht="15">
      <c r="B533" s="41"/>
      <c r="D533" s="41"/>
      <c r="F533" s="40"/>
      <c r="G533" s="41"/>
      <c r="I533" s="40"/>
      <c r="J533" s="41"/>
      <c r="K533" s="43"/>
      <c r="L533" s="40"/>
      <c r="M533" s="41"/>
      <c r="N533" s="43"/>
      <c r="O533" s="40"/>
      <c r="P533" s="41"/>
      <c r="Q533" s="43"/>
      <c r="R533" s="41"/>
      <c r="T533" s="44"/>
    </row>
    <row r="534" spans="2:20" s="42" customFormat="1" ht="15">
      <c r="B534" s="41"/>
      <c r="D534" s="41"/>
      <c r="F534" s="40"/>
      <c r="G534" s="41"/>
      <c r="I534" s="40"/>
      <c r="J534" s="41"/>
      <c r="K534" s="43"/>
      <c r="L534" s="40"/>
      <c r="M534" s="41"/>
      <c r="N534" s="43"/>
      <c r="O534" s="40"/>
      <c r="P534" s="41"/>
      <c r="Q534" s="43"/>
      <c r="R534" s="41"/>
      <c r="T534" s="44"/>
    </row>
    <row r="535" spans="2:20" s="42" customFormat="1" ht="15">
      <c r="B535" s="41"/>
      <c r="D535" s="41"/>
      <c r="F535" s="40"/>
      <c r="G535" s="41"/>
      <c r="I535" s="40"/>
      <c r="J535" s="41"/>
      <c r="K535" s="43"/>
      <c r="L535" s="40"/>
      <c r="M535" s="41"/>
      <c r="N535" s="43"/>
      <c r="O535" s="40"/>
      <c r="P535" s="41"/>
      <c r="Q535" s="43"/>
      <c r="R535" s="41"/>
      <c r="T535" s="44"/>
    </row>
    <row r="536" spans="2:20" s="42" customFormat="1" ht="15">
      <c r="B536" s="41"/>
      <c r="D536" s="41"/>
      <c r="F536" s="40"/>
      <c r="G536" s="41"/>
      <c r="I536" s="40"/>
      <c r="J536" s="41"/>
      <c r="K536" s="43"/>
      <c r="L536" s="40"/>
      <c r="M536" s="41"/>
      <c r="N536" s="43"/>
      <c r="O536" s="40"/>
      <c r="P536" s="41"/>
      <c r="Q536" s="43"/>
      <c r="R536" s="41"/>
      <c r="T536" s="44"/>
    </row>
    <row r="537" spans="2:20" s="42" customFormat="1" ht="15">
      <c r="B537" s="41"/>
      <c r="D537" s="41"/>
      <c r="F537" s="40"/>
      <c r="G537" s="41"/>
      <c r="I537" s="40"/>
      <c r="J537" s="41"/>
      <c r="K537" s="43"/>
      <c r="L537" s="40"/>
      <c r="M537" s="41"/>
      <c r="N537" s="43"/>
      <c r="O537" s="40"/>
      <c r="P537" s="41"/>
      <c r="Q537" s="43"/>
      <c r="R537" s="41"/>
      <c r="T537" s="44"/>
    </row>
    <row r="538" spans="2:20" s="42" customFormat="1" ht="15">
      <c r="B538" s="41"/>
      <c r="D538" s="41"/>
      <c r="F538" s="40"/>
      <c r="G538" s="41"/>
      <c r="I538" s="40"/>
      <c r="J538" s="41"/>
      <c r="K538" s="43"/>
      <c r="L538" s="40"/>
      <c r="M538" s="41"/>
      <c r="N538" s="43"/>
      <c r="O538" s="40"/>
      <c r="P538" s="41"/>
      <c r="Q538" s="43"/>
      <c r="R538" s="41"/>
      <c r="T538" s="44"/>
    </row>
    <row r="539" spans="2:20" s="42" customFormat="1" ht="15">
      <c r="B539" s="41"/>
      <c r="D539" s="41"/>
      <c r="F539" s="40"/>
      <c r="G539" s="41"/>
      <c r="I539" s="40"/>
      <c r="J539" s="41"/>
      <c r="K539" s="43"/>
      <c r="L539" s="40"/>
      <c r="M539" s="41"/>
      <c r="N539" s="43"/>
      <c r="O539" s="40"/>
      <c r="P539" s="41"/>
      <c r="Q539" s="43"/>
      <c r="R539" s="41"/>
      <c r="T539" s="44"/>
    </row>
    <row r="540" spans="2:20" s="42" customFormat="1" ht="15">
      <c r="B540" s="41"/>
      <c r="D540" s="41"/>
      <c r="F540" s="40"/>
      <c r="G540" s="41"/>
      <c r="I540" s="40"/>
      <c r="J540" s="41"/>
      <c r="K540" s="43"/>
      <c r="L540" s="40"/>
      <c r="M540" s="41"/>
      <c r="N540" s="43"/>
      <c r="O540" s="40"/>
      <c r="P540" s="41"/>
      <c r="Q540" s="43"/>
      <c r="R540" s="41"/>
      <c r="T540" s="44"/>
    </row>
    <row r="541" spans="2:20" s="42" customFormat="1" ht="15">
      <c r="B541" s="41"/>
      <c r="D541" s="41"/>
      <c r="F541" s="40"/>
      <c r="G541" s="41"/>
      <c r="I541" s="40"/>
      <c r="J541" s="41"/>
      <c r="K541" s="43"/>
      <c r="L541" s="40"/>
      <c r="M541" s="41"/>
      <c r="N541" s="43"/>
      <c r="O541" s="40"/>
      <c r="P541" s="41"/>
      <c r="Q541" s="43"/>
      <c r="R541" s="41"/>
      <c r="T541" s="44"/>
    </row>
    <row r="542" spans="2:20" s="42" customFormat="1" ht="15">
      <c r="B542" s="41"/>
      <c r="D542" s="41"/>
      <c r="F542" s="40"/>
      <c r="G542" s="41"/>
      <c r="I542" s="40"/>
      <c r="J542" s="41"/>
      <c r="K542" s="43"/>
      <c r="L542" s="40"/>
      <c r="M542" s="41"/>
      <c r="N542" s="43"/>
      <c r="O542" s="40"/>
      <c r="P542" s="41"/>
      <c r="Q542" s="43"/>
      <c r="R542" s="41"/>
      <c r="T542" s="44"/>
    </row>
    <row r="543" spans="2:20" s="42" customFormat="1" ht="15">
      <c r="B543" s="41"/>
      <c r="D543" s="41"/>
      <c r="F543" s="40"/>
      <c r="G543" s="41"/>
      <c r="I543" s="40"/>
      <c r="J543" s="41"/>
      <c r="K543" s="43"/>
      <c r="L543" s="40"/>
      <c r="M543" s="41"/>
      <c r="N543" s="43"/>
      <c r="O543" s="40"/>
      <c r="P543" s="41"/>
      <c r="Q543" s="43"/>
      <c r="R543" s="41"/>
      <c r="T543" s="44"/>
    </row>
    <row r="544" spans="2:20" s="42" customFormat="1" ht="15">
      <c r="B544" s="41"/>
      <c r="D544" s="41"/>
      <c r="F544" s="40"/>
      <c r="G544" s="41"/>
      <c r="I544" s="40"/>
      <c r="J544" s="41"/>
      <c r="K544" s="43"/>
      <c r="L544" s="40"/>
      <c r="M544" s="41"/>
      <c r="N544" s="43"/>
      <c r="O544" s="40"/>
      <c r="P544" s="41"/>
      <c r="Q544" s="43"/>
      <c r="R544" s="41"/>
      <c r="T544" s="44"/>
    </row>
    <row r="545" spans="2:20" s="42" customFormat="1" ht="15">
      <c r="B545" s="41"/>
      <c r="D545" s="41"/>
      <c r="F545" s="40"/>
      <c r="G545" s="41"/>
      <c r="I545" s="40"/>
      <c r="J545" s="41"/>
      <c r="K545" s="43"/>
      <c r="L545" s="40"/>
      <c r="M545" s="41"/>
      <c r="N545" s="43"/>
      <c r="O545" s="40"/>
      <c r="P545" s="41"/>
      <c r="Q545" s="43"/>
      <c r="R545" s="41"/>
      <c r="T545" s="44"/>
    </row>
    <row r="546" spans="2:20" s="42" customFormat="1" ht="15">
      <c r="B546" s="41"/>
      <c r="D546" s="41"/>
      <c r="F546" s="40"/>
      <c r="G546" s="41"/>
      <c r="I546" s="40"/>
      <c r="J546" s="41"/>
      <c r="K546" s="43"/>
      <c r="L546" s="40"/>
      <c r="M546" s="41"/>
      <c r="N546" s="43"/>
      <c r="O546" s="40"/>
      <c r="P546" s="41"/>
      <c r="Q546" s="43"/>
      <c r="R546" s="41"/>
      <c r="T546" s="44"/>
    </row>
    <row r="547" spans="2:20" s="42" customFormat="1" ht="15">
      <c r="B547" s="41"/>
      <c r="D547" s="41"/>
      <c r="F547" s="40"/>
      <c r="G547" s="41"/>
      <c r="I547" s="40"/>
      <c r="J547" s="41"/>
      <c r="K547" s="43"/>
      <c r="L547" s="40"/>
      <c r="M547" s="41"/>
      <c r="N547" s="43"/>
      <c r="O547" s="40"/>
      <c r="P547" s="41"/>
      <c r="Q547" s="43"/>
      <c r="R547" s="41"/>
      <c r="T547" s="44"/>
    </row>
    <row r="548" spans="2:20" s="42" customFormat="1" ht="15">
      <c r="B548" s="41"/>
      <c r="D548" s="41"/>
      <c r="F548" s="40"/>
      <c r="G548" s="41"/>
      <c r="I548" s="40"/>
      <c r="J548" s="41"/>
      <c r="K548" s="43"/>
      <c r="L548" s="40"/>
      <c r="M548" s="41"/>
      <c r="N548" s="43"/>
      <c r="O548" s="40"/>
      <c r="P548" s="41"/>
      <c r="Q548" s="43"/>
      <c r="R548" s="41"/>
      <c r="T548" s="44"/>
    </row>
    <row r="549" spans="2:20" s="42" customFormat="1" ht="15">
      <c r="B549" s="41"/>
      <c r="D549" s="41"/>
      <c r="F549" s="40"/>
      <c r="G549" s="41"/>
      <c r="I549" s="40"/>
      <c r="J549" s="41"/>
      <c r="K549" s="43"/>
      <c r="L549" s="40"/>
      <c r="M549" s="41"/>
      <c r="N549" s="43"/>
      <c r="O549" s="40"/>
      <c r="P549" s="41"/>
      <c r="Q549" s="43"/>
      <c r="R549" s="41"/>
      <c r="T549" s="44"/>
    </row>
    <row r="550" spans="2:20" s="42" customFormat="1" ht="15">
      <c r="B550" s="41"/>
      <c r="D550" s="41"/>
      <c r="F550" s="40"/>
      <c r="G550" s="41"/>
      <c r="I550" s="40"/>
      <c r="J550" s="41"/>
      <c r="K550" s="43"/>
      <c r="L550" s="40"/>
      <c r="M550" s="41"/>
      <c r="N550" s="43"/>
      <c r="O550" s="40"/>
      <c r="P550" s="41"/>
      <c r="Q550" s="43"/>
      <c r="R550" s="41"/>
      <c r="T550" s="44"/>
    </row>
    <row r="551" spans="2:20" s="42" customFormat="1" ht="15">
      <c r="B551" s="41"/>
      <c r="D551" s="41"/>
      <c r="F551" s="40"/>
      <c r="G551" s="41"/>
      <c r="I551" s="40"/>
      <c r="J551" s="41"/>
      <c r="K551" s="43"/>
      <c r="L551" s="40"/>
      <c r="M551" s="41"/>
      <c r="N551" s="43"/>
      <c r="O551" s="40"/>
      <c r="P551" s="41"/>
      <c r="Q551" s="43"/>
      <c r="R551" s="41"/>
      <c r="T551" s="44"/>
    </row>
    <row r="552" spans="2:20" s="42" customFormat="1" ht="15">
      <c r="B552" s="41"/>
      <c r="D552" s="41"/>
      <c r="F552" s="40"/>
      <c r="G552" s="41"/>
      <c r="I552" s="40"/>
      <c r="J552" s="41"/>
      <c r="K552" s="43"/>
      <c r="L552" s="40"/>
      <c r="M552" s="41"/>
      <c r="N552" s="43"/>
      <c r="O552" s="40"/>
      <c r="P552" s="41"/>
      <c r="Q552" s="43"/>
      <c r="R552" s="41"/>
      <c r="T552" s="44"/>
    </row>
    <row r="553" spans="2:20" s="42" customFormat="1" ht="15">
      <c r="B553" s="41"/>
      <c r="D553" s="41"/>
      <c r="F553" s="40"/>
      <c r="G553" s="41"/>
      <c r="I553" s="40"/>
      <c r="J553" s="41"/>
      <c r="K553" s="43"/>
      <c r="L553" s="40"/>
      <c r="M553" s="41"/>
      <c r="N553" s="43"/>
      <c r="O553" s="40"/>
      <c r="P553" s="41"/>
      <c r="Q553" s="43"/>
      <c r="R553" s="41"/>
      <c r="T553" s="44"/>
    </row>
    <row r="554" spans="2:20" s="42" customFormat="1" ht="15">
      <c r="B554" s="41"/>
      <c r="D554" s="41"/>
      <c r="F554" s="40"/>
      <c r="G554" s="41"/>
      <c r="I554" s="40"/>
      <c r="J554" s="41"/>
      <c r="K554" s="43"/>
      <c r="L554" s="40"/>
      <c r="M554" s="41"/>
      <c r="N554" s="43"/>
      <c r="O554" s="40"/>
      <c r="P554" s="41"/>
      <c r="Q554" s="43"/>
      <c r="R554" s="41"/>
      <c r="T554" s="44"/>
    </row>
    <row r="555" spans="2:20" s="42" customFormat="1" ht="15">
      <c r="B555" s="41"/>
      <c r="D555" s="41"/>
      <c r="F555" s="40"/>
      <c r="G555" s="41"/>
      <c r="I555" s="40"/>
      <c r="J555" s="41"/>
      <c r="K555" s="43"/>
      <c r="L555" s="40"/>
      <c r="M555" s="41"/>
      <c r="N555" s="43"/>
      <c r="O555" s="40"/>
      <c r="P555" s="41"/>
      <c r="Q555" s="43"/>
      <c r="R555" s="41"/>
      <c r="T555" s="44"/>
    </row>
    <row r="556" spans="2:20" s="42" customFormat="1" ht="15">
      <c r="B556" s="41"/>
      <c r="D556" s="41"/>
      <c r="F556" s="40"/>
      <c r="G556" s="41"/>
      <c r="I556" s="40"/>
      <c r="J556" s="41"/>
      <c r="K556" s="43"/>
      <c r="L556" s="40"/>
      <c r="M556" s="41"/>
      <c r="N556" s="43"/>
      <c r="O556" s="40"/>
      <c r="P556" s="41"/>
      <c r="Q556" s="43"/>
      <c r="R556" s="41"/>
      <c r="T556" s="44"/>
    </row>
    <row r="557" spans="2:20" s="42" customFormat="1" ht="15">
      <c r="B557" s="41"/>
      <c r="D557" s="41"/>
      <c r="F557" s="40"/>
      <c r="G557" s="41"/>
      <c r="I557" s="40"/>
      <c r="J557" s="41"/>
      <c r="K557" s="43"/>
      <c r="L557" s="40"/>
      <c r="M557" s="41"/>
      <c r="N557" s="43"/>
      <c r="O557" s="40"/>
      <c r="P557" s="41"/>
      <c r="Q557" s="43"/>
      <c r="R557" s="41"/>
      <c r="T557" s="44"/>
    </row>
    <row r="558" spans="2:20" s="42" customFormat="1" ht="15">
      <c r="B558" s="41"/>
      <c r="D558" s="41"/>
      <c r="F558" s="40"/>
      <c r="G558" s="41"/>
      <c r="I558" s="40"/>
      <c r="J558" s="41"/>
      <c r="K558" s="43"/>
      <c r="L558" s="40"/>
      <c r="M558" s="41"/>
      <c r="N558" s="43"/>
      <c r="O558" s="40"/>
      <c r="P558" s="41"/>
      <c r="Q558" s="43"/>
      <c r="R558" s="41"/>
      <c r="T558" s="44"/>
    </row>
    <row r="559" spans="2:20" s="42" customFormat="1" ht="15">
      <c r="B559" s="41"/>
      <c r="D559" s="41"/>
      <c r="F559" s="40"/>
      <c r="G559" s="41"/>
      <c r="I559" s="40"/>
      <c r="J559" s="41"/>
      <c r="K559" s="43"/>
      <c r="L559" s="40"/>
      <c r="M559" s="41"/>
      <c r="N559" s="43"/>
      <c r="O559" s="40"/>
      <c r="P559" s="41"/>
      <c r="Q559" s="43"/>
      <c r="R559" s="41"/>
      <c r="T559" s="44"/>
    </row>
    <row r="560" spans="2:20" s="42" customFormat="1" ht="15">
      <c r="B560" s="41"/>
      <c r="D560" s="41"/>
      <c r="F560" s="40"/>
      <c r="G560" s="41"/>
      <c r="I560" s="40"/>
      <c r="J560" s="41"/>
      <c r="K560" s="43"/>
      <c r="L560" s="40"/>
      <c r="M560" s="41"/>
      <c r="N560" s="43"/>
      <c r="O560" s="40"/>
      <c r="P560" s="41"/>
      <c r="Q560" s="43"/>
      <c r="R560" s="41"/>
      <c r="T560" s="44"/>
    </row>
    <row r="561" spans="2:20" s="42" customFormat="1" ht="15">
      <c r="B561" s="41"/>
      <c r="D561" s="41"/>
      <c r="F561" s="40"/>
      <c r="G561" s="41"/>
      <c r="I561" s="40"/>
      <c r="J561" s="41"/>
      <c r="K561" s="43"/>
      <c r="L561" s="40"/>
      <c r="M561" s="41"/>
      <c r="N561" s="43"/>
      <c r="O561" s="40"/>
      <c r="P561" s="41"/>
      <c r="Q561" s="43"/>
      <c r="R561" s="41"/>
      <c r="T561" s="44"/>
    </row>
    <row r="562" spans="2:20" s="42" customFormat="1" ht="15">
      <c r="B562" s="41"/>
      <c r="D562" s="41"/>
      <c r="F562" s="40"/>
      <c r="G562" s="41"/>
      <c r="I562" s="40"/>
      <c r="J562" s="41"/>
      <c r="K562" s="43"/>
      <c r="L562" s="40"/>
      <c r="M562" s="41"/>
      <c r="N562" s="43"/>
      <c r="O562" s="40"/>
      <c r="P562" s="41"/>
      <c r="Q562" s="43"/>
      <c r="R562" s="41"/>
      <c r="T562" s="44"/>
    </row>
    <row r="563" spans="2:20" s="42" customFormat="1" ht="15">
      <c r="B563" s="41"/>
      <c r="D563" s="41"/>
      <c r="F563" s="40"/>
      <c r="G563" s="41"/>
      <c r="I563" s="40"/>
      <c r="J563" s="41"/>
      <c r="K563" s="43"/>
      <c r="L563" s="40"/>
      <c r="M563" s="41"/>
      <c r="N563" s="43"/>
      <c r="O563" s="40"/>
      <c r="P563" s="41"/>
      <c r="Q563" s="43"/>
      <c r="R563" s="41"/>
      <c r="T563" s="44"/>
    </row>
    <row r="564" spans="2:20" s="42" customFormat="1" ht="15">
      <c r="B564" s="41"/>
      <c r="D564" s="41"/>
      <c r="F564" s="40"/>
      <c r="G564" s="41"/>
      <c r="I564" s="40"/>
      <c r="J564" s="41"/>
      <c r="K564" s="43"/>
      <c r="L564" s="40"/>
      <c r="M564" s="41"/>
      <c r="N564" s="43"/>
      <c r="O564" s="40"/>
      <c r="P564" s="41"/>
      <c r="Q564" s="43"/>
      <c r="R564" s="41"/>
      <c r="T564" s="44"/>
    </row>
    <row r="565" spans="2:20" s="42" customFormat="1" ht="15">
      <c r="B565" s="41"/>
      <c r="D565" s="41"/>
      <c r="F565" s="40"/>
      <c r="G565" s="41"/>
      <c r="I565" s="40"/>
      <c r="J565" s="41"/>
      <c r="K565" s="43"/>
      <c r="L565" s="40"/>
      <c r="M565" s="41"/>
      <c r="N565" s="43"/>
      <c r="O565" s="40"/>
      <c r="P565" s="41"/>
      <c r="Q565" s="43"/>
      <c r="R565" s="41"/>
      <c r="T565" s="44"/>
    </row>
    <row r="566" spans="2:20" s="42" customFormat="1" ht="15">
      <c r="B566" s="41"/>
      <c r="D566" s="41"/>
      <c r="F566" s="40"/>
      <c r="G566" s="41"/>
      <c r="I566" s="40"/>
      <c r="J566" s="41"/>
      <c r="K566" s="43"/>
      <c r="L566" s="40"/>
      <c r="M566" s="41"/>
      <c r="N566" s="43"/>
      <c r="O566" s="40"/>
      <c r="P566" s="41"/>
      <c r="Q566" s="43"/>
      <c r="R566" s="41"/>
      <c r="T566" s="44"/>
    </row>
    <row r="567" spans="2:20" s="42" customFormat="1" ht="15">
      <c r="B567" s="41"/>
      <c r="D567" s="41"/>
      <c r="F567" s="40"/>
      <c r="G567" s="41"/>
      <c r="I567" s="40"/>
      <c r="J567" s="41"/>
      <c r="K567" s="43"/>
      <c r="L567" s="40"/>
      <c r="M567" s="41"/>
      <c r="N567" s="43"/>
      <c r="O567" s="40"/>
      <c r="P567" s="41"/>
      <c r="Q567" s="43"/>
      <c r="R567" s="41"/>
      <c r="T567" s="44"/>
    </row>
    <row r="568" spans="2:20" s="42" customFormat="1" ht="15">
      <c r="B568" s="41"/>
      <c r="D568" s="41"/>
      <c r="F568" s="40"/>
      <c r="G568" s="41"/>
      <c r="I568" s="40"/>
      <c r="J568" s="41"/>
      <c r="K568" s="43"/>
      <c r="L568" s="40"/>
      <c r="M568" s="41"/>
      <c r="N568" s="43"/>
      <c r="O568" s="40"/>
      <c r="P568" s="41"/>
      <c r="Q568" s="43"/>
      <c r="R568" s="41"/>
      <c r="T568" s="44"/>
    </row>
    <row r="569" spans="2:20" s="42" customFormat="1" ht="15">
      <c r="B569" s="41"/>
      <c r="D569" s="41"/>
      <c r="F569" s="40"/>
      <c r="G569" s="41"/>
      <c r="I569" s="40"/>
      <c r="J569" s="41"/>
      <c r="K569" s="43"/>
      <c r="L569" s="40"/>
      <c r="M569" s="41"/>
      <c r="N569" s="43"/>
      <c r="O569" s="40"/>
      <c r="P569" s="41"/>
      <c r="Q569" s="43"/>
      <c r="R569" s="41"/>
      <c r="T569" s="44"/>
    </row>
    <row r="570" spans="2:20" s="42" customFormat="1" ht="15">
      <c r="B570" s="41"/>
      <c r="D570" s="41"/>
      <c r="F570" s="40"/>
      <c r="G570" s="41"/>
      <c r="I570" s="40"/>
      <c r="J570" s="41"/>
      <c r="K570" s="43"/>
      <c r="L570" s="40"/>
      <c r="M570" s="41"/>
      <c r="N570" s="43"/>
      <c r="O570" s="40"/>
      <c r="P570" s="41"/>
      <c r="Q570" s="43"/>
      <c r="R570" s="41"/>
      <c r="T570" s="44"/>
    </row>
    <row r="571" spans="2:20" s="42" customFormat="1" ht="15">
      <c r="B571" s="41"/>
      <c r="D571" s="41"/>
      <c r="F571" s="40"/>
      <c r="G571" s="41"/>
      <c r="I571" s="40"/>
      <c r="J571" s="41"/>
      <c r="K571" s="43"/>
      <c r="L571" s="40"/>
      <c r="M571" s="41"/>
      <c r="N571" s="43"/>
      <c r="O571" s="40"/>
      <c r="P571" s="41"/>
      <c r="Q571" s="43"/>
      <c r="R571" s="41"/>
      <c r="T571" s="44"/>
    </row>
    <row r="572" spans="2:20" s="42" customFormat="1" ht="15">
      <c r="B572" s="41"/>
      <c r="D572" s="41"/>
      <c r="F572" s="40"/>
      <c r="G572" s="41"/>
      <c r="I572" s="40"/>
      <c r="J572" s="41"/>
      <c r="K572" s="43"/>
      <c r="L572" s="40"/>
      <c r="M572" s="41"/>
      <c r="N572" s="43"/>
      <c r="O572" s="40"/>
      <c r="P572" s="41"/>
      <c r="Q572" s="43"/>
      <c r="R572" s="41"/>
      <c r="T572" s="44"/>
    </row>
    <row r="573" spans="2:20" s="42" customFormat="1" ht="15">
      <c r="B573" s="41"/>
      <c r="D573" s="41"/>
      <c r="F573" s="40"/>
      <c r="G573" s="41"/>
      <c r="I573" s="40"/>
      <c r="J573" s="41"/>
      <c r="K573" s="43"/>
      <c r="L573" s="40"/>
      <c r="M573" s="41"/>
      <c r="N573" s="43"/>
      <c r="O573" s="40"/>
      <c r="P573" s="41"/>
      <c r="Q573" s="43"/>
      <c r="R573" s="41"/>
      <c r="T573" s="44"/>
    </row>
    <row r="574" spans="2:20" s="42" customFormat="1" ht="15">
      <c r="B574" s="41"/>
      <c r="D574" s="41"/>
      <c r="F574" s="40"/>
      <c r="G574" s="41"/>
      <c r="I574" s="40"/>
      <c r="J574" s="41"/>
      <c r="K574" s="43"/>
      <c r="L574" s="40"/>
      <c r="M574" s="41"/>
      <c r="N574" s="43"/>
      <c r="O574" s="40"/>
      <c r="P574" s="41"/>
      <c r="Q574" s="43"/>
      <c r="R574" s="41"/>
      <c r="T574" s="44"/>
    </row>
    <row r="575" spans="2:20" s="42" customFormat="1" ht="15">
      <c r="B575" s="41"/>
      <c r="D575" s="41"/>
      <c r="F575" s="40"/>
      <c r="G575" s="41"/>
      <c r="I575" s="40"/>
      <c r="J575" s="41"/>
      <c r="K575" s="43"/>
      <c r="L575" s="40"/>
      <c r="M575" s="41"/>
      <c r="N575" s="43"/>
      <c r="O575" s="40"/>
      <c r="P575" s="41"/>
      <c r="Q575" s="43"/>
      <c r="R575" s="41"/>
      <c r="T575" s="44"/>
    </row>
    <row r="576" spans="2:20" s="42" customFormat="1" ht="15">
      <c r="B576" s="41"/>
      <c r="D576" s="41"/>
      <c r="F576" s="40"/>
      <c r="G576" s="41"/>
      <c r="I576" s="40"/>
      <c r="J576" s="41"/>
      <c r="K576" s="43"/>
      <c r="L576" s="40"/>
      <c r="M576" s="41"/>
      <c r="N576" s="43"/>
      <c r="O576" s="40"/>
      <c r="P576" s="41"/>
      <c r="Q576" s="43"/>
      <c r="R576" s="41"/>
      <c r="T576" s="44"/>
    </row>
    <row r="577" spans="2:20" s="42" customFormat="1" ht="15">
      <c r="B577" s="41"/>
      <c r="D577" s="41"/>
      <c r="F577" s="40"/>
      <c r="G577" s="41"/>
      <c r="I577" s="40"/>
      <c r="J577" s="41"/>
      <c r="K577" s="43"/>
      <c r="L577" s="40"/>
      <c r="M577" s="41"/>
      <c r="N577" s="43"/>
      <c r="O577" s="40"/>
      <c r="P577" s="41"/>
      <c r="Q577" s="43"/>
      <c r="R577" s="41"/>
      <c r="T577" s="44"/>
    </row>
    <row r="578" spans="2:20" s="42" customFormat="1" ht="15">
      <c r="B578" s="41"/>
      <c r="D578" s="41"/>
      <c r="F578" s="40"/>
      <c r="G578" s="41"/>
      <c r="I578" s="40"/>
      <c r="J578" s="41"/>
      <c r="K578" s="43"/>
      <c r="L578" s="40"/>
      <c r="M578" s="41"/>
      <c r="N578" s="43"/>
      <c r="O578" s="40"/>
      <c r="P578" s="41"/>
      <c r="Q578" s="43"/>
      <c r="R578" s="41"/>
      <c r="T578" s="44"/>
    </row>
    <row r="579" spans="2:20" s="42" customFormat="1" ht="15">
      <c r="B579" s="41"/>
      <c r="D579" s="41"/>
      <c r="F579" s="40"/>
      <c r="G579" s="41"/>
      <c r="I579" s="40"/>
      <c r="J579" s="41"/>
      <c r="K579" s="43"/>
      <c r="L579" s="40"/>
      <c r="M579" s="41"/>
      <c r="N579" s="43"/>
      <c r="O579" s="40"/>
      <c r="P579" s="41"/>
      <c r="Q579" s="43"/>
      <c r="R579" s="41"/>
      <c r="T579" s="44"/>
    </row>
    <row r="580" spans="2:20" s="42" customFormat="1" ht="15">
      <c r="B580" s="41"/>
      <c r="D580" s="41"/>
      <c r="F580" s="40"/>
      <c r="G580" s="41"/>
      <c r="I580" s="40"/>
      <c r="J580" s="41"/>
      <c r="K580" s="43"/>
      <c r="L580" s="40"/>
      <c r="M580" s="41"/>
      <c r="N580" s="43"/>
      <c r="O580" s="40"/>
      <c r="P580" s="41"/>
      <c r="Q580" s="43"/>
      <c r="R580" s="41"/>
      <c r="T580" s="44"/>
    </row>
    <row r="581" spans="2:20" s="42" customFormat="1" ht="15">
      <c r="B581" s="41"/>
      <c r="D581" s="41"/>
      <c r="F581" s="40"/>
      <c r="G581" s="41"/>
      <c r="I581" s="40"/>
      <c r="J581" s="41"/>
      <c r="K581" s="43"/>
      <c r="L581" s="40"/>
      <c r="M581" s="41"/>
      <c r="N581" s="43"/>
      <c r="O581" s="40"/>
      <c r="P581" s="41"/>
      <c r="Q581" s="43"/>
      <c r="R581" s="41"/>
      <c r="T581" s="44"/>
    </row>
    <row r="582" spans="2:20" s="42" customFormat="1" ht="15">
      <c r="B582" s="41"/>
      <c r="D582" s="41"/>
      <c r="F582" s="40"/>
      <c r="G582" s="41"/>
      <c r="I582" s="40"/>
      <c r="J582" s="41"/>
      <c r="K582" s="43"/>
      <c r="L582" s="40"/>
      <c r="M582" s="41"/>
      <c r="N582" s="43"/>
      <c r="O582" s="40"/>
      <c r="P582" s="41"/>
      <c r="Q582" s="43"/>
      <c r="R582" s="41"/>
      <c r="T582" s="44"/>
    </row>
    <row r="583" spans="2:20" s="42" customFormat="1" ht="15">
      <c r="B583" s="41"/>
      <c r="D583" s="41"/>
      <c r="F583" s="40"/>
      <c r="G583" s="41"/>
      <c r="I583" s="40"/>
      <c r="J583" s="41"/>
      <c r="K583" s="43"/>
      <c r="L583" s="40"/>
      <c r="M583" s="41"/>
      <c r="N583" s="43"/>
      <c r="O583" s="40"/>
      <c r="P583" s="41"/>
      <c r="Q583" s="43"/>
      <c r="R583" s="41"/>
      <c r="T583" s="44"/>
    </row>
    <row r="584" spans="2:20" s="42" customFormat="1" ht="15">
      <c r="B584" s="41"/>
      <c r="D584" s="41"/>
      <c r="F584" s="40"/>
      <c r="G584" s="41"/>
      <c r="I584" s="40"/>
      <c r="J584" s="41"/>
      <c r="K584" s="43"/>
      <c r="L584" s="40"/>
      <c r="M584" s="41"/>
      <c r="N584" s="43"/>
      <c r="O584" s="40"/>
      <c r="P584" s="41"/>
      <c r="Q584" s="43"/>
      <c r="R584" s="41"/>
      <c r="T584" s="44"/>
    </row>
    <row r="585" spans="2:20" s="42" customFormat="1" ht="15">
      <c r="B585" s="41"/>
      <c r="D585" s="41"/>
      <c r="F585" s="40"/>
      <c r="G585" s="41"/>
      <c r="I585" s="40"/>
      <c r="J585" s="41"/>
      <c r="K585" s="43"/>
      <c r="L585" s="40"/>
      <c r="M585" s="41"/>
      <c r="N585" s="43"/>
      <c r="O585" s="40"/>
      <c r="P585" s="41"/>
      <c r="Q585" s="43"/>
      <c r="R585" s="41"/>
      <c r="T585" s="44"/>
    </row>
    <row r="586" spans="2:20" s="42" customFormat="1" ht="15">
      <c r="B586" s="41"/>
      <c r="D586" s="41"/>
      <c r="F586" s="40"/>
      <c r="G586" s="41"/>
      <c r="I586" s="40"/>
      <c r="J586" s="41"/>
      <c r="K586" s="43"/>
      <c r="L586" s="40"/>
      <c r="M586" s="41"/>
      <c r="N586" s="43"/>
      <c r="O586" s="40"/>
      <c r="P586" s="41"/>
      <c r="Q586" s="43"/>
      <c r="R586" s="41"/>
      <c r="T586" s="44"/>
    </row>
    <row r="587" spans="2:20" s="42" customFormat="1" ht="15">
      <c r="B587" s="41"/>
      <c r="D587" s="41"/>
      <c r="F587" s="40"/>
      <c r="G587" s="41"/>
      <c r="I587" s="40"/>
      <c r="J587" s="41"/>
      <c r="K587" s="43"/>
      <c r="L587" s="40"/>
      <c r="M587" s="41"/>
      <c r="N587" s="43"/>
      <c r="O587" s="40"/>
      <c r="P587" s="41"/>
      <c r="Q587" s="43"/>
      <c r="R587" s="41"/>
      <c r="T587" s="44"/>
    </row>
    <row r="588" spans="2:20" s="42" customFormat="1" ht="15">
      <c r="B588" s="41"/>
      <c r="D588" s="41"/>
      <c r="F588" s="40"/>
      <c r="G588" s="41"/>
      <c r="I588" s="40"/>
      <c r="J588" s="41"/>
      <c r="K588" s="43"/>
      <c r="L588" s="40"/>
      <c r="M588" s="41"/>
      <c r="N588" s="43"/>
      <c r="O588" s="40"/>
      <c r="P588" s="41"/>
      <c r="Q588" s="43"/>
      <c r="R588" s="41"/>
      <c r="T588" s="44"/>
    </row>
    <row r="589" spans="2:20" s="42" customFormat="1" ht="15">
      <c r="B589" s="41"/>
      <c r="D589" s="41"/>
      <c r="F589" s="40"/>
      <c r="G589" s="41"/>
      <c r="I589" s="40"/>
      <c r="J589" s="41"/>
      <c r="K589" s="43"/>
      <c r="L589" s="40"/>
      <c r="M589" s="41"/>
      <c r="N589" s="43"/>
      <c r="O589" s="40"/>
      <c r="P589" s="41"/>
      <c r="Q589" s="43"/>
      <c r="R589" s="41"/>
      <c r="T589" s="44"/>
    </row>
    <row r="590" spans="2:20" s="42" customFormat="1" ht="15">
      <c r="B590" s="41"/>
      <c r="D590" s="41"/>
      <c r="F590" s="40"/>
      <c r="G590" s="41"/>
      <c r="I590" s="40"/>
      <c r="J590" s="41"/>
      <c r="K590" s="43"/>
      <c r="L590" s="40"/>
      <c r="M590" s="41"/>
      <c r="N590" s="43"/>
      <c r="O590" s="40"/>
      <c r="P590" s="41"/>
      <c r="Q590" s="43"/>
      <c r="R590" s="41"/>
      <c r="T590" s="44"/>
    </row>
    <row r="591" spans="2:20" s="42" customFormat="1" ht="15">
      <c r="B591" s="41"/>
      <c r="D591" s="41"/>
      <c r="F591" s="40"/>
      <c r="G591" s="41"/>
      <c r="I591" s="40"/>
      <c r="J591" s="41"/>
      <c r="K591" s="43"/>
      <c r="L591" s="40"/>
      <c r="M591" s="41"/>
      <c r="N591" s="43"/>
      <c r="O591" s="40"/>
      <c r="P591" s="41"/>
      <c r="Q591" s="43"/>
      <c r="R591" s="41"/>
      <c r="T591" s="44"/>
    </row>
    <row r="592" spans="2:20" s="42" customFormat="1" ht="15">
      <c r="B592" s="41"/>
      <c r="D592" s="41"/>
      <c r="F592" s="40"/>
      <c r="G592" s="41"/>
      <c r="I592" s="40"/>
      <c r="J592" s="41"/>
      <c r="K592" s="43"/>
      <c r="L592" s="40"/>
      <c r="M592" s="41"/>
      <c r="N592" s="43"/>
      <c r="O592" s="40"/>
      <c r="P592" s="41"/>
      <c r="Q592" s="43"/>
      <c r="R592" s="41"/>
      <c r="T592" s="44"/>
    </row>
    <row r="593" spans="2:20" s="42" customFormat="1" ht="15">
      <c r="B593" s="41"/>
      <c r="D593" s="41"/>
      <c r="F593" s="40"/>
      <c r="G593" s="41"/>
      <c r="I593" s="40"/>
      <c r="J593" s="41"/>
      <c r="K593" s="43"/>
      <c r="L593" s="40"/>
      <c r="M593" s="41"/>
      <c r="N593" s="43"/>
      <c r="O593" s="40"/>
      <c r="P593" s="41"/>
      <c r="Q593" s="43"/>
      <c r="R593" s="41"/>
      <c r="T593" s="44"/>
    </row>
    <row r="594" spans="2:20" s="42" customFormat="1" ht="15">
      <c r="B594" s="41"/>
      <c r="D594" s="41"/>
      <c r="F594" s="40"/>
      <c r="G594" s="41"/>
      <c r="I594" s="40"/>
      <c r="J594" s="41"/>
      <c r="K594" s="43"/>
      <c r="L594" s="40"/>
      <c r="M594" s="41"/>
      <c r="N594" s="43"/>
      <c r="O594" s="40"/>
      <c r="P594" s="41"/>
      <c r="Q594" s="43"/>
      <c r="R594" s="41"/>
      <c r="T594" s="44"/>
    </row>
    <row r="595" spans="2:20" s="42" customFormat="1" ht="15">
      <c r="B595" s="41"/>
      <c r="D595" s="41"/>
      <c r="F595" s="40"/>
      <c r="G595" s="41"/>
      <c r="I595" s="40"/>
      <c r="J595" s="41"/>
      <c r="K595" s="43"/>
      <c r="L595" s="40"/>
      <c r="M595" s="41"/>
      <c r="N595" s="43"/>
      <c r="O595" s="40"/>
      <c r="P595" s="41"/>
      <c r="Q595" s="43"/>
      <c r="R595" s="41"/>
      <c r="T595" s="44"/>
    </row>
    <row r="596" spans="2:20" s="42" customFormat="1" ht="15">
      <c r="B596" s="41"/>
      <c r="D596" s="41"/>
      <c r="F596" s="40"/>
      <c r="G596" s="41"/>
      <c r="I596" s="40"/>
      <c r="J596" s="41"/>
      <c r="K596" s="43"/>
      <c r="L596" s="40"/>
      <c r="M596" s="41"/>
      <c r="N596" s="43"/>
      <c r="O596" s="40"/>
      <c r="P596" s="41"/>
      <c r="Q596" s="43"/>
      <c r="R596" s="41"/>
      <c r="T596" s="44"/>
    </row>
    <row r="597" spans="2:20" s="42" customFormat="1" ht="15">
      <c r="B597" s="41"/>
      <c r="D597" s="41"/>
      <c r="F597" s="40"/>
      <c r="G597" s="41"/>
      <c r="I597" s="40"/>
      <c r="J597" s="41"/>
      <c r="K597" s="43"/>
      <c r="L597" s="40"/>
      <c r="M597" s="41"/>
      <c r="N597" s="43"/>
      <c r="O597" s="40"/>
      <c r="P597" s="41"/>
      <c r="Q597" s="43"/>
      <c r="R597" s="41"/>
      <c r="T597" s="44"/>
    </row>
    <row r="598" spans="2:20" s="42" customFormat="1" ht="15">
      <c r="B598" s="41"/>
      <c r="D598" s="41"/>
      <c r="F598" s="40"/>
      <c r="G598" s="41"/>
      <c r="I598" s="40"/>
      <c r="J598" s="41"/>
      <c r="K598" s="43"/>
      <c r="L598" s="40"/>
      <c r="M598" s="41"/>
      <c r="N598" s="43"/>
      <c r="O598" s="40"/>
      <c r="P598" s="41"/>
      <c r="Q598" s="43"/>
      <c r="R598" s="41"/>
      <c r="T598" s="44"/>
    </row>
    <row r="599" spans="2:20" s="42" customFormat="1" ht="15">
      <c r="B599" s="41"/>
      <c r="D599" s="41"/>
      <c r="F599" s="40"/>
      <c r="G599" s="41"/>
      <c r="I599" s="40"/>
      <c r="J599" s="41"/>
      <c r="K599" s="43"/>
      <c r="L599" s="40"/>
      <c r="M599" s="41"/>
      <c r="N599" s="43"/>
      <c r="O599" s="40"/>
      <c r="P599" s="41"/>
      <c r="Q599" s="43"/>
      <c r="R599" s="41"/>
      <c r="T599" s="44"/>
    </row>
    <row r="600" spans="2:20" s="42" customFormat="1" ht="15">
      <c r="B600" s="41"/>
      <c r="D600" s="41"/>
      <c r="F600" s="40"/>
      <c r="G600" s="41"/>
      <c r="I600" s="40"/>
      <c r="J600" s="41"/>
      <c r="K600" s="43"/>
      <c r="L600" s="40"/>
      <c r="M600" s="41"/>
      <c r="N600" s="43"/>
      <c r="O600" s="40"/>
      <c r="P600" s="41"/>
      <c r="Q600" s="43"/>
      <c r="R600" s="41"/>
      <c r="T600" s="44"/>
    </row>
    <row r="601" spans="2:20" s="42" customFormat="1" ht="15">
      <c r="B601" s="41"/>
      <c r="D601" s="41"/>
      <c r="F601" s="40"/>
      <c r="G601" s="41"/>
      <c r="I601" s="40"/>
      <c r="J601" s="41"/>
      <c r="K601" s="43"/>
      <c r="L601" s="40"/>
      <c r="M601" s="41"/>
      <c r="N601" s="43"/>
      <c r="O601" s="40"/>
      <c r="P601" s="41"/>
      <c r="Q601" s="43"/>
      <c r="R601" s="41"/>
      <c r="T601" s="44"/>
    </row>
    <row r="602" spans="2:20" s="42" customFormat="1" ht="15">
      <c r="B602" s="41"/>
      <c r="D602" s="41"/>
      <c r="F602" s="40"/>
      <c r="G602" s="41"/>
      <c r="I602" s="40"/>
      <c r="J602" s="41"/>
      <c r="K602" s="43"/>
      <c r="L602" s="40"/>
      <c r="M602" s="41"/>
      <c r="N602" s="43"/>
      <c r="O602" s="40"/>
      <c r="P602" s="41"/>
      <c r="Q602" s="43"/>
      <c r="R602" s="41"/>
      <c r="T602" s="44"/>
    </row>
    <row r="603" spans="2:20" s="42" customFormat="1" ht="15">
      <c r="B603" s="41"/>
      <c r="D603" s="41"/>
      <c r="F603" s="40"/>
      <c r="G603" s="41"/>
      <c r="I603" s="40"/>
      <c r="J603" s="41"/>
      <c r="K603" s="43"/>
      <c r="L603" s="40"/>
      <c r="M603" s="41"/>
      <c r="N603" s="43"/>
      <c r="O603" s="40"/>
      <c r="P603" s="41"/>
      <c r="Q603" s="43"/>
      <c r="R603" s="41"/>
      <c r="T603" s="44"/>
    </row>
    <row r="604" spans="2:20" s="42" customFormat="1" ht="15">
      <c r="B604" s="41"/>
      <c r="D604" s="41"/>
      <c r="F604" s="40"/>
      <c r="G604" s="41"/>
      <c r="I604" s="40"/>
      <c r="J604" s="41"/>
      <c r="K604" s="43"/>
      <c r="L604" s="40"/>
      <c r="M604" s="41"/>
      <c r="N604" s="43"/>
      <c r="O604" s="40"/>
      <c r="P604" s="41"/>
      <c r="Q604" s="43"/>
      <c r="R604" s="41"/>
      <c r="T604" s="44"/>
    </row>
    <row r="605" spans="2:20" s="42" customFormat="1" ht="15">
      <c r="B605" s="41"/>
      <c r="D605" s="41"/>
      <c r="F605" s="40"/>
      <c r="G605" s="41"/>
      <c r="I605" s="40"/>
      <c r="J605" s="41"/>
      <c r="K605" s="43"/>
      <c r="L605" s="40"/>
      <c r="M605" s="41"/>
      <c r="N605" s="43"/>
      <c r="O605" s="40"/>
      <c r="P605" s="41"/>
      <c r="Q605" s="43"/>
      <c r="R605" s="41"/>
      <c r="T605" s="44"/>
    </row>
    <row r="606" spans="2:20" s="42" customFormat="1" ht="15">
      <c r="B606" s="41"/>
      <c r="D606" s="41"/>
      <c r="F606" s="40"/>
      <c r="G606" s="41"/>
      <c r="I606" s="40"/>
      <c r="J606" s="41"/>
      <c r="K606" s="43"/>
      <c r="L606" s="40"/>
      <c r="M606" s="41"/>
      <c r="N606" s="43"/>
      <c r="O606" s="40"/>
      <c r="P606" s="41"/>
      <c r="Q606" s="43"/>
      <c r="R606" s="41"/>
      <c r="T606" s="44"/>
    </row>
    <row r="607" spans="2:20" s="42" customFormat="1" ht="15">
      <c r="B607" s="41"/>
      <c r="D607" s="41"/>
      <c r="F607" s="40"/>
      <c r="G607" s="41"/>
      <c r="I607" s="40"/>
      <c r="J607" s="41"/>
      <c r="K607" s="43"/>
      <c r="L607" s="40"/>
      <c r="M607" s="41"/>
      <c r="N607" s="43"/>
      <c r="O607" s="40"/>
      <c r="P607" s="41"/>
      <c r="Q607" s="43"/>
      <c r="R607" s="41"/>
      <c r="T607" s="44"/>
    </row>
    <row r="608" spans="2:20" s="42" customFormat="1" ht="15">
      <c r="B608" s="41"/>
      <c r="D608" s="41"/>
      <c r="F608" s="40"/>
      <c r="G608" s="41"/>
      <c r="I608" s="40"/>
      <c r="J608" s="41"/>
      <c r="K608" s="43"/>
      <c r="L608" s="40"/>
      <c r="M608" s="41"/>
      <c r="N608" s="43"/>
      <c r="O608" s="40"/>
      <c r="P608" s="41"/>
      <c r="Q608" s="43"/>
      <c r="R608" s="41"/>
      <c r="T608" s="44"/>
    </row>
    <row r="609" spans="2:20" s="42" customFormat="1" ht="15">
      <c r="B609" s="41"/>
      <c r="D609" s="41"/>
      <c r="F609" s="40"/>
      <c r="G609" s="41"/>
      <c r="I609" s="40"/>
      <c r="J609" s="41"/>
      <c r="K609" s="43"/>
      <c r="L609" s="40"/>
      <c r="M609" s="41"/>
      <c r="N609" s="43"/>
      <c r="O609" s="40"/>
      <c r="P609" s="41"/>
      <c r="Q609" s="43"/>
      <c r="R609" s="41"/>
      <c r="T609" s="44"/>
    </row>
    <row r="610" spans="2:20" s="42" customFormat="1" ht="15">
      <c r="B610" s="41"/>
      <c r="D610" s="41"/>
      <c r="F610" s="40"/>
      <c r="G610" s="41"/>
      <c r="I610" s="40"/>
      <c r="J610" s="41"/>
      <c r="K610" s="43"/>
      <c r="L610" s="40"/>
      <c r="M610" s="41"/>
      <c r="N610" s="43"/>
      <c r="O610" s="40"/>
      <c r="P610" s="41"/>
      <c r="Q610" s="43"/>
      <c r="R610" s="41"/>
      <c r="T610" s="44"/>
    </row>
    <row r="611" spans="2:20" s="42" customFormat="1" ht="15">
      <c r="B611" s="41"/>
      <c r="D611" s="41"/>
      <c r="F611" s="40"/>
      <c r="G611" s="41"/>
      <c r="I611" s="40"/>
      <c r="J611" s="41"/>
      <c r="K611" s="43"/>
      <c r="L611" s="40"/>
      <c r="M611" s="41"/>
      <c r="N611" s="43"/>
      <c r="O611" s="40"/>
      <c r="P611" s="41"/>
      <c r="Q611" s="43"/>
      <c r="R611" s="41"/>
      <c r="T611" s="44"/>
    </row>
    <row r="612" spans="2:20" s="42" customFormat="1" ht="15">
      <c r="B612" s="41"/>
      <c r="D612" s="41"/>
      <c r="F612" s="40"/>
      <c r="G612" s="41"/>
      <c r="I612" s="40"/>
      <c r="J612" s="41"/>
      <c r="K612" s="43"/>
      <c r="L612" s="40"/>
      <c r="M612" s="41"/>
      <c r="N612" s="43"/>
      <c r="O612" s="40"/>
      <c r="P612" s="41"/>
      <c r="Q612" s="43"/>
      <c r="R612" s="41"/>
      <c r="T612" s="44"/>
    </row>
    <row r="613" spans="2:20" s="42" customFormat="1" ht="15">
      <c r="B613" s="41"/>
      <c r="D613" s="41"/>
      <c r="F613" s="40"/>
      <c r="G613" s="41"/>
      <c r="I613" s="40"/>
      <c r="J613" s="41"/>
      <c r="K613" s="43"/>
      <c r="L613" s="40"/>
      <c r="M613" s="41"/>
      <c r="N613" s="43"/>
      <c r="O613" s="40"/>
      <c r="P613" s="41"/>
      <c r="Q613" s="43"/>
      <c r="R613" s="41"/>
      <c r="T613" s="44"/>
    </row>
    <row r="614" spans="2:20" s="42" customFormat="1" ht="15">
      <c r="B614" s="41"/>
      <c r="D614" s="41"/>
      <c r="F614" s="40"/>
      <c r="G614" s="41"/>
      <c r="I614" s="40"/>
      <c r="J614" s="41"/>
      <c r="K614" s="43"/>
      <c r="L614" s="40"/>
      <c r="M614" s="41"/>
      <c r="N614" s="43"/>
      <c r="O614" s="40"/>
      <c r="P614" s="41"/>
      <c r="Q614" s="43"/>
      <c r="R614" s="41"/>
      <c r="T614" s="44"/>
    </row>
    <row r="615" spans="2:20" s="42" customFormat="1" ht="15">
      <c r="B615" s="41"/>
      <c r="D615" s="41"/>
      <c r="F615" s="40"/>
      <c r="G615" s="41"/>
      <c r="I615" s="40"/>
      <c r="J615" s="41"/>
      <c r="K615" s="43"/>
      <c r="L615" s="40"/>
      <c r="M615" s="41"/>
      <c r="N615" s="43"/>
      <c r="O615" s="40"/>
      <c r="P615" s="41"/>
      <c r="Q615" s="43"/>
      <c r="R615" s="41"/>
      <c r="T615" s="44"/>
    </row>
    <row r="616" spans="2:20" s="42" customFormat="1" ht="15">
      <c r="B616" s="41"/>
      <c r="D616" s="41"/>
      <c r="F616" s="40"/>
      <c r="G616" s="41"/>
      <c r="I616" s="40"/>
      <c r="J616" s="41"/>
      <c r="K616" s="43"/>
      <c r="L616" s="40"/>
      <c r="M616" s="41"/>
      <c r="N616" s="43"/>
      <c r="O616" s="40"/>
      <c r="P616" s="41"/>
      <c r="Q616" s="43"/>
      <c r="R616" s="41"/>
      <c r="T616" s="44"/>
    </row>
    <row r="617" spans="2:20" s="42" customFormat="1" ht="15">
      <c r="B617" s="41"/>
      <c r="D617" s="41"/>
      <c r="F617" s="40"/>
      <c r="G617" s="41"/>
      <c r="I617" s="40"/>
      <c r="J617" s="41"/>
      <c r="K617" s="43"/>
      <c r="L617" s="40"/>
      <c r="M617" s="41"/>
      <c r="N617" s="43"/>
      <c r="O617" s="40"/>
      <c r="P617" s="41"/>
      <c r="Q617" s="43"/>
      <c r="R617" s="41"/>
      <c r="T617" s="44"/>
    </row>
    <row r="618" spans="2:20" s="42" customFormat="1" ht="15">
      <c r="B618" s="41"/>
      <c r="D618" s="41"/>
      <c r="F618" s="40"/>
      <c r="G618" s="41"/>
      <c r="I618" s="40"/>
      <c r="J618" s="41"/>
      <c r="K618" s="43"/>
      <c r="L618" s="40"/>
      <c r="M618" s="41"/>
      <c r="N618" s="43"/>
      <c r="O618" s="40"/>
      <c r="P618" s="41"/>
      <c r="Q618" s="43"/>
      <c r="R618" s="41"/>
      <c r="T618" s="44"/>
    </row>
    <row r="619" spans="2:20" s="42" customFormat="1" ht="15">
      <c r="B619" s="41"/>
      <c r="D619" s="41"/>
      <c r="F619" s="40"/>
      <c r="G619" s="41"/>
      <c r="I619" s="40"/>
      <c r="J619" s="41"/>
      <c r="K619" s="43"/>
      <c r="L619" s="40"/>
      <c r="M619" s="41"/>
      <c r="N619" s="43"/>
      <c r="O619" s="40"/>
      <c r="P619" s="41"/>
      <c r="Q619" s="43"/>
      <c r="R619" s="41"/>
      <c r="T619" s="44"/>
    </row>
    <row r="620" spans="2:20" s="42" customFormat="1" ht="15">
      <c r="B620" s="41"/>
      <c r="D620" s="41"/>
      <c r="F620" s="40"/>
      <c r="G620" s="41"/>
      <c r="I620" s="40"/>
      <c r="J620" s="41"/>
      <c r="K620" s="43"/>
      <c r="L620" s="40"/>
      <c r="M620" s="41"/>
      <c r="N620" s="43"/>
      <c r="O620" s="40"/>
      <c r="P620" s="41"/>
      <c r="Q620" s="43"/>
      <c r="R620" s="41"/>
      <c r="T620" s="44"/>
    </row>
    <row r="621" spans="2:20" s="42" customFormat="1" ht="15">
      <c r="B621" s="41"/>
      <c r="D621" s="41"/>
      <c r="F621" s="40"/>
      <c r="G621" s="41"/>
      <c r="I621" s="40"/>
      <c r="J621" s="41"/>
      <c r="K621" s="43"/>
      <c r="L621" s="40"/>
      <c r="M621" s="41"/>
      <c r="N621" s="43"/>
      <c r="O621" s="40"/>
      <c r="P621" s="41"/>
      <c r="Q621" s="43"/>
      <c r="R621" s="41"/>
      <c r="T621" s="44"/>
    </row>
    <row r="622" spans="2:20" s="42" customFormat="1" ht="15">
      <c r="B622" s="41"/>
      <c r="D622" s="41"/>
      <c r="F622" s="40"/>
      <c r="G622" s="41"/>
      <c r="I622" s="40"/>
      <c r="J622" s="41"/>
      <c r="K622" s="43"/>
      <c r="L622" s="40"/>
      <c r="M622" s="41"/>
      <c r="N622" s="43"/>
      <c r="O622" s="40"/>
      <c r="P622" s="41"/>
      <c r="Q622" s="43"/>
      <c r="R622" s="41"/>
      <c r="T622" s="44"/>
    </row>
    <row r="623" spans="2:20" s="42" customFormat="1" ht="15">
      <c r="B623" s="41"/>
      <c r="D623" s="41"/>
      <c r="F623" s="40"/>
      <c r="G623" s="41"/>
      <c r="I623" s="40"/>
      <c r="J623" s="41"/>
      <c r="K623" s="43"/>
      <c r="L623" s="40"/>
      <c r="M623" s="41"/>
      <c r="N623" s="43"/>
      <c r="O623" s="40"/>
      <c r="P623" s="41"/>
      <c r="Q623" s="43"/>
      <c r="R623" s="41"/>
      <c r="T623" s="44"/>
    </row>
    <row r="624" spans="2:20" s="42" customFormat="1" ht="15">
      <c r="B624" s="41"/>
      <c r="D624" s="41"/>
      <c r="F624" s="40"/>
      <c r="G624" s="41"/>
      <c r="I624" s="40"/>
      <c r="J624" s="41"/>
      <c r="K624" s="43"/>
      <c r="L624" s="40"/>
      <c r="M624" s="41"/>
      <c r="N624" s="43"/>
      <c r="O624" s="40"/>
      <c r="P624" s="41"/>
      <c r="Q624" s="43"/>
      <c r="R624" s="41"/>
      <c r="T624" s="44"/>
    </row>
    <row r="625" spans="2:20" s="42" customFormat="1" ht="15">
      <c r="B625" s="41"/>
      <c r="D625" s="41"/>
      <c r="F625" s="40"/>
      <c r="G625" s="41"/>
      <c r="I625" s="40"/>
      <c r="J625" s="41"/>
      <c r="K625" s="43"/>
      <c r="L625" s="40"/>
      <c r="M625" s="41"/>
      <c r="N625" s="43"/>
      <c r="O625" s="40"/>
      <c r="P625" s="41"/>
      <c r="Q625" s="43"/>
      <c r="R625" s="41"/>
      <c r="T625" s="44"/>
    </row>
    <row r="626" spans="2:20" s="42" customFormat="1" ht="15">
      <c r="B626" s="41"/>
      <c r="D626" s="41"/>
      <c r="F626" s="40"/>
      <c r="G626" s="41"/>
      <c r="I626" s="40"/>
      <c r="J626" s="41"/>
      <c r="K626" s="43"/>
      <c r="L626" s="40"/>
      <c r="M626" s="41"/>
      <c r="N626" s="43"/>
      <c r="O626" s="40"/>
      <c r="P626" s="41"/>
      <c r="Q626" s="43"/>
      <c r="R626" s="41"/>
      <c r="T626" s="44"/>
    </row>
    <row r="627" spans="2:20" s="42" customFormat="1" ht="15">
      <c r="B627" s="41"/>
      <c r="D627" s="41"/>
      <c r="F627" s="40"/>
      <c r="G627" s="41"/>
      <c r="I627" s="40"/>
      <c r="J627" s="41"/>
      <c r="K627" s="43"/>
      <c r="L627" s="40"/>
      <c r="M627" s="41"/>
      <c r="N627" s="43"/>
      <c r="O627" s="40"/>
      <c r="P627" s="41"/>
      <c r="Q627" s="43"/>
      <c r="R627" s="41"/>
      <c r="T627" s="44"/>
    </row>
    <row r="628" spans="2:20" s="42" customFormat="1" ht="15">
      <c r="B628" s="41"/>
      <c r="D628" s="41"/>
      <c r="F628" s="40"/>
      <c r="G628" s="41"/>
      <c r="I628" s="40"/>
      <c r="J628" s="41"/>
      <c r="K628" s="43"/>
      <c r="L628" s="40"/>
      <c r="M628" s="41"/>
      <c r="N628" s="43"/>
      <c r="O628" s="40"/>
      <c r="P628" s="41"/>
      <c r="Q628" s="43"/>
      <c r="R628" s="41"/>
      <c r="T628" s="44"/>
    </row>
    <row r="629" spans="2:20" s="42" customFormat="1" ht="15">
      <c r="B629" s="41"/>
      <c r="D629" s="41"/>
      <c r="F629" s="40"/>
      <c r="G629" s="41"/>
      <c r="I629" s="40"/>
      <c r="J629" s="41"/>
      <c r="K629" s="43"/>
      <c r="L629" s="40"/>
      <c r="M629" s="41"/>
      <c r="N629" s="43"/>
      <c r="O629" s="40"/>
      <c r="P629" s="41"/>
      <c r="Q629" s="43"/>
      <c r="R629" s="41"/>
      <c r="T629" s="44"/>
    </row>
    <row r="630" spans="2:20" s="42" customFormat="1" ht="15">
      <c r="B630" s="41"/>
      <c r="D630" s="41"/>
      <c r="F630" s="40"/>
      <c r="G630" s="41"/>
      <c r="I630" s="40"/>
      <c r="J630" s="41"/>
      <c r="K630" s="43"/>
      <c r="L630" s="40"/>
      <c r="M630" s="41"/>
      <c r="N630" s="43"/>
      <c r="O630" s="40"/>
      <c r="P630" s="41"/>
      <c r="Q630" s="43"/>
      <c r="R630" s="41"/>
      <c r="T630" s="44"/>
    </row>
    <row r="631" spans="2:20" s="42" customFormat="1" ht="15">
      <c r="B631" s="41"/>
      <c r="D631" s="41"/>
      <c r="F631" s="40"/>
      <c r="G631" s="41"/>
      <c r="I631" s="40"/>
      <c r="J631" s="41"/>
      <c r="K631" s="43"/>
      <c r="L631" s="40"/>
      <c r="M631" s="41"/>
      <c r="N631" s="43"/>
      <c r="O631" s="40"/>
      <c r="P631" s="41"/>
      <c r="Q631" s="43"/>
      <c r="R631" s="41"/>
      <c r="T631" s="44"/>
    </row>
    <row r="632" spans="2:20" s="42" customFormat="1" ht="15">
      <c r="B632" s="41"/>
      <c r="D632" s="41"/>
      <c r="F632" s="40"/>
      <c r="G632" s="41"/>
      <c r="I632" s="40"/>
      <c r="J632" s="41"/>
      <c r="K632" s="43"/>
      <c r="L632" s="40"/>
      <c r="M632" s="41"/>
      <c r="N632" s="43"/>
      <c r="O632" s="40"/>
      <c r="P632" s="41"/>
      <c r="Q632" s="43"/>
      <c r="R632" s="41"/>
      <c r="T632" s="44"/>
    </row>
    <row r="633" spans="2:20" s="42" customFormat="1" ht="15">
      <c r="B633" s="41"/>
      <c r="D633" s="41"/>
      <c r="F633" s="40"/>
      <c r="G633" s="41"/>
      <c r="I633" s="40"/>
      <c r="J633" s="41"/>
      <c r="K633" s="43"/>
      <c r="L633" s="40"/>
      <c r="M633" s="41"/>
      <c r="N633" s="43"/>
      <c r="O633" s="40"/>
      <c r="P633" s="41"/>
      <c r="Q633" s="43"/>
      <c r="R633" s="41"/>
      <c r="T633" s="44"/>
    </row>
    <row r="634" spans="2:20" s="42" customFormat="1" ht="15">
      <c r="B634" s="41"/>
      <c r="D634" s="41"/>
      <c r="F634" s="40"/>
      <c r="G634" s="41"/>
      <c r="I634" s="40"/>
      <c r="J634" s="41"/>
      <c r="K634" s="43"/>
      <c r="L634" s="40"/>
      <c r="M634" s="41"/>
      <c r="N634" s="43"/>
      <c r="O634" s="40"/>
      <c r="P634" s="41"/>
      <c r="Q634" s="43"/>
      <c r="R634" s="41"/>
      <c r="T634" s="44"/>
    </row>
    <row r="635" spans="2:20" s="42" customFormat="1" ht="15">
      <c r="B635" s="41"/>
      <c r="D635" s="41"/>
      <c r="F635" s="40"/>
      <c r="G635" s="41"/>
      <c r="I635" s="40"/>
      <c r="J635" s="41"/>
      <c r="K635" s="43"/>
      <c r="L635" s="40"/>
      <c r="M635" s="41"/>
      <c r="N635" s="43"/>
      <c r="O635" s="40"/>
      <c r="P635" s="41"/>
      <c r="Q635" s="43"/>
      <c r="R635" s="41"/>
      <c r="T635" s="44"/>
    </row>
    <row r="636" spans="2:20" s="42" customFormat="1" ht="15">
      <c r="B636" s="41"/>
      <c r="D636" s="41"/>
      <c r="F636" s="40"/>
      <c r="G636" s="41"/>
      <c r="I636" s="40"/>
      <c r="J636" s="41"/>
      <c r="K636" s="43"/>
      <c r="L636" s="40"/>
      <c r="M636" s="41"/>
      <c r="N636" s="43"/>
      <c r="O636" s="40"/>
      <c r="P636" s="41"/>
      <c r="Q636" s="43"/>
      <c r="R636" s="41"/>
      <c r="T636" s="44"/>
    </row>
    <row r="637" spans="2:20" s="42" customFormat="1" ht="15">
      <c r="B637" s="41"/>
      <c r="D637" s="41"/>
      <c r="F637" s="40"/>
      <c r="G637" s="41"/>
      <c r="I637" s="40"/>
      <c r="J637" s="41"/>
      <c r="K637" s="43"/>
      <c r="L637" s="40"/>
      <c r="M637" s="41"/>
      <c r="N637" s="43"/>
      <c r="O637" s="40"/>
      <c r="P637" s="41"/>
      <c r="Q637" s="43"/>
      <c r="R637" s="41"/>
      <c r="T637" s="44"/>
    </row>
    <row r="638" spans="2:20" s="42" customFormat="1" ht="15">
      <c r="B638" s="41"/>
      <c r="D638" s="41"/>
      <c r="F638" s="40"/>
      <c r="G638" s="41"/>
      <c r="I638" s="40"/>
      <c r="J638" s="41"/>
      <c r="K638" s="43"/>
      <c r="L638" s="40"/>
      <c r="M638" s="41"/>
      <c r="N638" s="43"/>
      <c r="O638" s="40"/>
      <c r="P638" s="41"/>
      <c r="Q638" s="43"/>
      <c r="R638" s="41"/>
      <c r="T638" s="44"/>
    </row>
    <row r="639" spans="2:20" s="42" customFormat="1" ht="15">
      <c r="B639" s="41"/>
      <c r="D639" s="41"/>
      <c r="F639" s="40"/>
      <c r="G639" s="41"/>
      <c r="I639" s="40"/>
      <c r="J639" s="41"/>
      <c r="K639" s="43"/>
      <c r="L639" s="40"/>
      <c r="M639" s="41"/>
      <c r="N639" s="43"/>
      <c r="O639" s="40"/>
      <c r="P639" s="41"/>
      <c r="Q639" s="43"/>
      <c r="R639" s="41"/>
      <c r="T639" s="44"/>
    </row>
    <row r="640" spans="2:20" s="42" customFormat="1" ht="15">
      <c r="B640" s="41"/>
      <c r="D640" s="41"/>
      <c r="F640" s="40"/>
      <c r="G640" s="41"/>
      <c r="I640" s="40"/>
      <c r="J640" s="41"/>
      <c r="K640" s="43"/>
      <c r="L640" s="40"/>
      <c r="M640" s="41"/>
      <c r="N640" s="43"/>
      <c r="O640" s="40"/>
      <c r="P640" s="41"/>
      <c r="Q640" s="43"/>
      <c r="R640" s="41"/>
      <c r="T640" s="44"/>
    </row>
    <row r="641" spans="2:20" s="42" customFormat="1" ht="15">
      <c r="B641" s="41"/>
      <c r="D641" s="41"/>
      <c r="F641" s="40"/>
      <c r="G641" s="41"/>
      <c r="I641" s="40"/>
      <c r="J641" s="41"/>
      <c r="K641" s="43"/>
      <c r="L641" s="40"/>
      <c r="M641" s="41"/>
      <c r="N641" s="43"/>
      <c r="O641" s="40"/>
      <c r="P641" s="41"/>
      <c r="Q641" s="43"/>
      <c r="R641" s="41"/>
      <c r="T641" s="44"/>
    </row>
    <row r="642" spans="2:20" s="42" customFormat="1" ht="15">
      <c r="B642" s="41"/>
      <c r="D642" s="41"/>
      <c r="F642" s="40"/>
      <c r="G642" s="41"/>
      <c r="I642" s="40"/>
      <c r="J642" s="41"/>
      <c r="K642" s="43"/>
      <c r="L642" s="40"/>
      <c r="M642" s="41"/>
      <c r="N642" s="43"/>
      <c r="O642" s="40"/>
      <c r="P642" s="41"/>
      <c r="Q642" s="43"/>
      <c r="R642" s="41"/>
      <c r="T642" s="44"/>
    </row>
    <row r="643" spans="2:20" s="42" customFormat="1" ht="15">
      <c r="B643" s="41"/>
      <c r="D643" s="41"/>
      <c r="F643" s="40"/>
      <c r="G643" s="41"/>
      <c r="I643" s="40"/>
      <c r="J643" s="41"/>
      <c r="K643" s="43"/>
      <c r="L643" s="40"/>
      <c r="M643" s="41"/>
      <c r="N643" s="43"/>
      <c r="O643" s="40"/>
      <c r="P643" s="41"/>
      <c r="Q643" s="43"/>
      <c r="R643" s="41"/>
      <c r="T643" s="44"/>
    </row>
    <row r="644" spans="2:20" s="42" customFormat="1" ht="15">
      <c r="B644" s="41"/>
      <c r="D644" s="41"/>
      <c r="F644" s="40"/>
      <c r="G644" s="41"/>
      <c r="I644" s="40"/>
      <c r="J644" s="41"/>
      <c r="K644" s="43"/>
      <c r="L644" s="40"/>
      <c r="M644" s="41"/>
      <c r="N644" s="43"/>
      <c r="O644" s="40"/>
      <c r="P644" s="41"/>
      <c r="Q644" s="43"/>
      <c r="R644" s="41"/>
      <c r="T644" s="44"/>
    </row>
    <row r="645" spans="2:20" s="42" customFormat="1" ht="15">
      <c r="B645" s="41"/>
      <c r="D645" s="41"/>
      <c r="F645" s="40"/>
      <c r="G645" s="41"/>
      <c r="I645" s="40"/>
      <c r="J645" s="41"/>
      <c r="K645" s="43"/>
      <c r="L645" s="40"/>
      <c r="M645" s="41"/>
      <c r="N645" s="43"/>
      <c r="O645" s="40"/>
      <c r="P645" s="41"/>
      <c r="Q645" s="43"/>
      <c r="R645" s="41"/>
      <c r="T645" s="44"/>
    </row>
    <row r="646" spans="2:20" s="42" customFormat="1" ht="15">
      <c r="B646" s="41"/>
      <c r="D646" s="41"/>
      <c r="F646" s="40"/>
      <c r="G646" s="41"/>
      <c r="I646" s="40"/>
      <c r="J646" s="41"/>
      <c r="K646" s="43"/>
      <c r="L646" s="40"/>
      <c r="M646" s="41"/>
      <c r="N646" s="43"/>
      <c r="O646" s="40"/>
      <c r="P646" s="41"/>
      <c r="Q646" s="43"/>
      <c r="R646" s="41"/>
      <c r="T646" s="44"/>
    </row>
    <row r="647" spans="2:20" s="42" customFormat="1" ht="15">
      <c r="B647" s="41"/>
      <c r="D647" s="41"/>
      <c r="F647" s="40"/>
      <c r="G647" s="41"/>
      <c r="I647" s="40"/>
      <c r="J647" s="41"/>
      <c r="K647" s="43"/>
      <c r="L647" s="40"/>
      <c r="M647" s="41"/>
      <c r="N647" s="43"/>
      <c r="O647" s="40"/>
      <c r="P647" s="41"/>
      <c r="Q647" s="43"/>
      <c r="R647" s="41"/>
      <c r="T647" s="44"/>
    </row>
    <row r="648" spans="2:20" s="42" customFormat="1" ht="15">
      <c r="B648" s="41"/>
      <c r="D648" s="41"/>
      <c r="F648" s="40"/>
      <c r="G648" s="41"/>
      <c r="I648" s="40"/>
      <c r="J648" s="41"/>
      <c r="K648" s="43"/>
      <c r="L648" s="40"/>
      <c r="M648" s="41"/>
      <c r="N648" s="43"/>
      <c r="O648" s="40"/>
      <c r="P648" s="41"/>
      <c r="Q648" s="43"/>
      <c r="R648" s="41"/>
      <c r="T648" s="44"/>
    </row>
    <row r="649" spans="2:20" s="42" customFormat="1" ht="15">
      <c r="B649" s="41"/>
      <c r="D649" s="41"/>
      <c r="F649" s="40"/>
      <c r="G649" s="41"/>
      <c r="I649" s="40"/>
      <c r="J649" s="41"/>
      <c r="K649" s="43"/>
      <c r="L649" s="40"/>
      <c r="M649" s="41"/>
      <c r="N649" s="43"/>
      <c r="O649" s="40"/>
      <c r="P649" s="41"/>
      <c r="Q649" s="43"/>
      <c r="R649" s="41"/>
      <c r="T649" s="44"/>
    </row>
    <row r="650" spans="2:20" s="42" customFormat="1" ht="15">
      <c r="B650" s="41"/>
      <c r="D650" s="41"/>
      <c r="F650" s="40"/>
      <c r="G650" s="41"/>
      <c r="I650" s="40"/>
      <c r="J650" s="41"/>
      <c r="K650" s="43"/>
      <c r="L650" s="40"/>
      <c r="M650" s="41"/>
      <c r="N650" s="43"/>
      <c r="O650" s="40"/>
      <c r="P650" s="41"/>
      <c r="Q650" s="43"/>
      <c r="R650" s="41"/>
      <c r="T650" s="44"/>
    </row>
    <row r="651" spans="2:20" s="42" customFormat="1" ht="15">
      <c r="B651" s="41"/>
      <c r="D651" s="41"/>
      <c r="F651" s="40"/>
      <c r="G651" s="41"/>
      <c r="I651" s="40"/>
      <c r="J651" s="41"/>
      <c r="K651" s="43"/>
      <c r="L651" s="40"/>
      <c r="M651" s="41"/>
      <c r="N651" s="43"/>
      <c r="O651" s="40"/>
      <c r="P651" s="41"/>
      <c r="Q651" s="43"/>
      <c r="R651" s="41"/>
      <c r="T651" s="44"/>
    </row>
    <row r="652" spans="2:20" s="42" customFormat="1" ht="15">
      <c r="B652" s="41"/>
      <c r="D652" s="41"/>
      <c r="F652" s="40"/>
      <c r="G652" s="41"/>
      <c r="I652" s="40"/>
      <c r="J652" s="41"/>
      <c r="K652" s="43"/>
      <c r="L652" s="40"/>
      <c r="M652" s="41"/>
      <c r="N652" s="43"/>
      <c r="O652" s="40"/>
      <c r="P652" s="41"/>
      <c r="Q652" s="43"/>
      <c r="R652" s="41"/>
      <c r="T652" s="44"/>
    </row>
    <row r="653" spans="2:20" s="42" customFormat="1" ht="15">
      <c r="B653" s="41"/>
      <c r="D653" s="41"/>
      <c r="F653" s="40"/>
      <c r="G653" s="41"/>
      <c r="I653" s="40"/>
      <c r="J653" s="41"/>
      <c r="K653" s="43"/>
      <c r="L653" s="40"/>
      <c r="M653" s="41"/>
      <c r="N653" s="43"/>
      <c r="O653" s="40"/>
      <c r="P653" s="41"/>
      <c r="Q653" s="43"/>
      <c r="R653" s="41"/>
      <c r="T653" s="44"/>
    </row>
    <row r="654" spans="2:20" s="42" customFormat="1" ht="15">
      <c r="B654" s="41"/>
      <c r="D654" s="41"/>
      <c r="F654" s="40"/>
      <c r="G654" s="41"/>
      <c r="I654" s="40"/>
      <c r="J654" s="41"/>
      <c r="K654" s="43"/>
      <c r="L654" s="40"/>
      <c r="M654" s="41"/>
      <c r="N654" s="43"/>
      <c r="O654" s="40"/>
      <c r="P654" s="41"/>
      <c r="Q654" s="43"/>
      <c r="R654" s="41"/>
      <c r="T654" s="44"/>
    </row>
    <row r="655" spans="2:20" s="42" customFormat="1" ht="15">
      <c r="B655" s="41"/>
      <c r="D655" s="41"/>
      <c r="F655" s="40"/>
      <c r="G655" s="41"/>
      <c r="I655" s="40"/>
      <c r="J655" s="41"/>
      <c r="K655" s="43"/>
      <c r="L655" s="40"/>
      <c r="M655" s="41"/>
      <c r="N655" s="43"/>
      <c r="O655" s="40"/>
      <c r="P655" s="41"/>
      <c r="Q655" s="43"/>
      <c r="R655" s="41"/>
      <c r="T655" s="44"/>
    </row>
    <row r="656" spans="2:20" s="42" customFormat="1" ht="15">
      <c r="B656" s="41"/>
      <c r="D656" s="41"/>
      <c r="F656" s="40"/>
      <c r="G656" s="41"/>
      <c r="I656" s="40"/>
      <c r="J656" s="41"/>
      <c r="K656" s="43"/>
      <c r="L656" s="40"/>
      <c r="M656" s="41"/>
      <c r="N656" s="43"/>
      <c r="O656" s="40"/>
      <c r="P656" s="41"/>
      <c r="Q656" s="43"/>
      <c r="R656" s="41"/>
      <c r="T656" s="44"/>
    </row>
    <row r="657" spans="2:20" s="42" customFormat="1" ht="15">
      <c r="B657" s="41"/>
      <c r="D657" s="41"/>
      <c r="F657" s="40"/>
      <c r="G657" s="41"/>
      <c r="I657" s="40"/>
      <c r="J657" s="41"/>
      <c r="K657" s="43"/>
      <c r="L657" s="40"/>
      <c r="M657" s="41"/>
      <c r="N657" s="43"/>
      <c r="O657" s="40"/>
      <c r="P657" s="41"/>
      <c r="Q657" s="43"/>
      <c r="R657" s="41"/>
      <c r="T657" s="44"/>
    </row>
    <row r="658" spans="2:20" s="42" customFormat="1" ht="15">
      <c r="B658" s="41"/>
      <c r="D658" s="41"/>
      <c r="F658" s="40"/>
      <c r="G658" s="41"/>
      <c r="I658" s="40"/>
      <c r="J658" s="41"/>
      <c r="K658" s="43"/>
      <c r="L658" s="40"/>
      <c r="M658" s="41"/>
      <c r="N658" s="43"/>
      <c r="O658" s="40"/>
      <c r="P658" s="41"/>
      <c r="Q658" s="43"/>
      <c r="R658" s="41"/>
      <c r="T658" s="44"/>
    </row>
    <row r="659" spans="2:20" s="42" customFormat="1" ht="15">
      <c r="B659" s="41"/>
      <c r="D659" s="41"/>
      <c r="F659" s="40"/>
      <c r="G659" s="41"/>
      <c r="I659" s="40"/>
      <c r="J659" s="41"/>
      <c r="K659" s="43"/>
      <c r="L659" s="40"/>
      <c r="M659" s="41"/>
      <c r="N659" s="43"/>
      <c r="O659" s="40"/>
      <c r="P659" s="41"/>
      <c r="Q659" s="43"/>
      <c r="R659" s="41"/>
      <c r="T659" s="44"/>
    </row>
    <row r="660" spans="2:20" s="42" customFormat="1" ht="15">
      <c r="B660" s="41"/>
      <c r="D660" s="41"/>
      <c r="F660" s="40"/>
      <c r="G660" s="41"/>
      <c r="I660" s="40"/>
      <c r="J660" s="41"/>
      <c r="K660" s="43"/>
      <c r="L660" s="40"/>
      <c r="M660" s="41"/>
      <c r="N660" s="43"/>
      <c r="O660" s="40"/>
      <c r="P660" s="41"/>
      <c r="Q660" s="43"/>
      <c r="R660" s="41"/>
      <c r="T660" s="44"/>
    </row>
    <row r="661" spans="2:20" s="42" customFormat="1" ht="15">
      <c r="B661" s="41"/>
      <c r="D661" s="41"/>
      <c r="F661" s="40"/>
      <c r="G661" s="41"/>
      <c r="I661" s="40"/>
      <c r="J661" s="41"/>
      <c r="K661" s="43"/>
      <c r="L661" s="40"/>
      <c r="M661" s="41"/>
      <c r="N661" s="43"/>
      <c r="O661" s="40"/>
      <c r="P661" s="41"/>
      <c r="Q661" s="43"/>
      <c r="R661" s="41"/>
      <c r="T661" s="44"/>
    </row>
    <row r="662" spans="2:20" s="42" customFormat="1" ht="15">
      <c r="B662" s="41"/>
      <c r="D662" s="41"/>
      <c r="F662" s="40"/>
      <c r="G662" s="41"/>
      <c r="I662" s="40"/>
      <c r="J662" s="41"/>
      <c r="K662" s="43"/>
      <c r="L662" s="40"/>
      <c r="M662" s="41"/>
      <c r="N662" s="43"/>
      <c r="O662" s="40"/>
      <c r="P662" s="41"/>
      <c r="Q662" s="43"/>
      <c r="R662" s="41"/>
      <c r="T662" s="44"/>
    </row>
    <row r="663" spans="2:20" s="42" customFormat="1" ht="15">
      <c r="B663" s="41"/>
      <c r="D663" s="41"/>
      <c r="F663" s="40"/>
      <c r="G663" s="41"/>
      <c r="I663" s="40"/>
      <c r="J663" s="41"/>
      <c r="K663" s="43"/>
      <c r="L663" s="40"/>
      <c r="M663" s="41"/>
      <c r="N663" s="43"/>
      <c r="O663" s="40"/>
      <c r="P663" s="41"/>
      <c r="Q663" s="43"/>
      <c r="R663" s="41"/>
      <c r="T663" s="44"/>
    </row>
    <row r="664" spans="2:20" s="42" customFormat="1" ht="15">
      <c r="B664" s="41"/>
      <c r="D664" s="41"/>
      <c r="F664" s="40"/>
      <c r="G664" s="41"/>
      <c r="I664" s="40"/>
      <c r="J664" s="41"/>
      <c r="K664" s="43"/>
      <c r="L664" s="40"/>
      <c r="M664" s="41"/>
      <c r="N664" s="43"/>
      <c r="O664" s="40"/>
      <c r="P664" s="41"/>
      <c r="Q664" s="43"/>
      <c r="R664" s="41"/>
      <c r="T664" s="44"/>
    </row>
    <row r="665" spans="2:20" s="42" customFormat="1" ht="15">
      <c r="B665" s="41"/>
      <c r="D665" s="41"/>
      <c r="F665" s="40"/>
      <c r="G665" s="41"/>
      <c r="I665" s="40"/>
      <c r="J665" s="41"/>
      <c r="K665" s="43"/>
      <c r="L665" s="40"/>
      <c r="M665" s="41"/>
      <c r="N665" s="43"/>
      <c r="O665" s="40"/>
      <c r="P665" s="41"/>
      <c r="Q665" s="43"/>
      <c r="R665" s="41"/>
      <c r="T665" s="44"/>
    </row>
    <row r="666" spans="2:20" s="42" customFormat="1" ht="15">
      <c r="B666" s="41"/>
      <c r="D666" s="41"/>
      <c r="F666" s="40"/>
      <c r="G666" s="41"/>
      <c r="I666" s="40"/>
      <c r="J666" s="41"/>
      <c r="K666" s="43"/>
      <c r="L666" s="40"/>
      <c r="M666" s="41"/>
      <c r="N666" s="43"/>
      <c r="O666" s="40"/>
      <c r="P666" s="41"/>
      <c r="Q666" s="43"/>
      <c r="R666" s="41"/>
      <c r="T666" s="44"/>
    </row>
    <row r="667" spans="2:20" s="42" customFormat="1" ht="15">
      <c r="B667" s="41"/>
      <c r="D667" s="41"/>
      <c r="F667" s="40"/>
      <c r="G667" s="41"/>
      <c r="I667" s="40"/>
      <c r="J667" s="41"/>
      <c r="K667" s="43"/>
      <c r="L667" s="40"/>
      <c r="M667" s="41"/>
      <c r="N667" s="43"/>
      <c r="O667" s="40"/>
      <c r="P667" s="41"/>
      <c r="Q667" s="43"/>
      <c r="R667" s="41"/>
      <c r="T667" s="44"/>
    </row>
    <row r="668" spans="2:20" s="42" customFormat="1" ht="15">
      <c r="B668" s="41"/>
      <c r="D668" s="41"/>
      <c r="F668" s="40"/>
      <c r="G668" s="41"/>
      <c r="I668" s="40"/>
      <c r="J668" s="41"/>
      <c r="K668" s="43"/>
      <c r="L668" s="40"/>
      <c r="M668" s="41"/>
      <c r="N668" s="43"/>
      <c r="O668" s="40"/>
      <c r="P668" s="41"/>
      <c r="Q668" s="43"/>
      <c r="R668" s="41"/>
      <c r="T668" s="44"/>
    </row>
    <row r="669" spans="2:20" s="42" customFormat="1" ht="15">
      <c r="B669" s="41"/>
      <c r="D669" s="41"/>
      <c r="F669" s="40"/>
      <c r="G669" s="41"/>
      <c r="I669" s="40"/>
      <c r="J669" s="41"/>
      <c r="K669" s="43"/>
      <c r="L669" s="40"/>
      <c r="M669" s="41"/>
      <c r="N669" s="43"/>
      <c r="O669" s="40"/>
      <c r="P669" s="41"/>
      <c r="Q669" s="43"/>
      <c r="R669" s="41"/>
      <c r="T669" s="44"/>
    </row>
    <row r="670" spans="2:20" s="42" customFormat="1" ht="15">
      <c r="B670" s="41"/>
      <c r="D670" s="41"/>
      <c r="F670" s="40"/>
      <c r="G670" s="41"/>
      <c r="I670" s="40"/>
      <c r="J670" s="41"/>
      <c r="K670" s="43"/>
      <c r="L670" s="40"/>
      <c r="M670" s="41"/>
      <c r="N670" s="43"/>
      <c r="O670" s="40"/>
      <c r="P670" s="41"/>
      <c r="Q670" s="43"/>
      <c r="R670" s="41"/>
      <c r="T670" s="44"/>
    </row>
    <row r="671" spans="2:20" s="42" customFormat="1" ht="15">
      <c r="B671" s="41"/>
      <c r="D671" s="41"/>
      <c r="F671" s="40"/>
      <c r="G671" s="41"/>
      <c r="I671" s="40"/>
      <c r="J671" s="41"/>
      <c r="K671" s="43"/>
      <c r="L671" s="40"/>
      <c r="M671" s="41"/>
      <c r="N671" s="43"/>
      <c r="O671" s="40"/>
      <c r="P671" s="41"/>
      <c r="Q671" s="43"/>
      <c r="R671" s="41"/>
      <c r="T671" s="44"/>
    </row>
    <row r="672" spans="2:20" s="42" customFormat="1" ht="15">
      <c r="B672" s="41"/>
      <c r="D672" s="41"/>
      <c r="F672" s="40"/>
      <c r="G672" s="41"/>
      <c r="I672" s="40"/>
      <c r="J672" s="41"/>
      <c r="K672" s="43"/>
      <c r="L672" s="40"/>
      <c r="M672" s="41"/>
      <c r="N672" s="43"/>
      <c r="O672" s="40"/>
      <c r="P672" s="41"/>
      <c r="Q672" s="43"/>
      <c r="R672" s="41"/>
      <c r="T672" s="44"/>
    </row>
    <row r="673" spans="2:20" s="42" customFormat="1" ht="15">
      <c r="B673" s="41"/>
      <c r="D673" s="41"/>
      <c r="F673" s="40"/>
      <c r="G673" s="41"/>
      <c r="I673" s="40"/>
      <c r="J673" s="41"/>
      <c r="K673" s="43"/>
      <c r="L673" s="40"/>
      <c r="M673" s="41"/>
      <c r="N673" s="43"/>
      <c r="O673" s="40"/>
      <c r="P673" s="41"/>
      <c r="Q673" s="43"/>
      <c r="R673" s="41"/>
      <c r="T673" s="44"/>
    </row>
    <row r="674" spans="2:20" s="42" customFormat="1" ht="15">
      <c r="B674" s="41"/>
      <c r="D674" s="41"/>
      <c r="F674" s="40"/>
      <c r="G674" s="41"/>
      <c r="I674" s="40"/>
      <c r="J674" s="41"/>
      <c r="K674" s="43"/>
      <c r="L674" s="40"/>
      <c r="M674" s="41"/>
      <c r="N674" s="43"/>
      <c r="O674" s="40"/>
      <c r="P674" s="41"/>
      <c r="Q674" s="43"/>
      <c r="R674" s="41"/>
      <c r="T674" s="44"/>
    </row>
    <row r="675" spans="2:20" s="42" customFormat="1" ht="15">
      <c r="B675" s="41"/>
      <c r="D675" s="41"/>
      <c r="F675" s="40"/>
      <c r="G675" s="41"/>
      <c r="I675" s="40"/>
      <c r="J675" s="41"/>
      <c r="K675" s="43"/>
      <c r="L675" s="40"/>
      <c r="M675" s="41"/>
      <c r="N675" s="43"/>
      <c r="O675" s="40"/>
      <c r="P675" s="41"/>
      <c r="Q675" s="43"/>
      <c r="R675" s="41"/>
      <c r="T675" s="44"/>
    </row>
    <row r="676" spans="2:20" s="42" customFormat="1" ht="15">
      <c r="B676" s="41"/>
      <c r="D676" s="41"/>
      <c r="F676" s="40"/>
      <c r="G676" s="41"/>
      <c r="I676" s="40"/>
      <c r="J676" s="41"/>
      <c r="K676" s="43"/>
      <c r="L676" s="40"/>
      <c r="M676" s="41"/>
      <c r="N676" s="43"/>
      <c r="O676" s="40"/>
      <c r="P676" s="41"/>
      <c r="Q676" s="43"/>
      <c r="R676" s="41"/>
      <c r="T676" s="44"/>
    </row>
    <row r="677" spans="2:20" s="42" customFormat="1" ht="15">
      <c r="B677" s="41"/>
      <c r="D677" s="41"/>
      <c r="F677" s="40"/>
      <c r="G677" s="41"/>
      <c r="I677" s="40"/>
      <c r="J677" s="41"/>
      <c r="K677" s="43"/>
      <c r="L677" s="40"/>
      <c r="M677" s="41"/>
      <c r="N677" s="43"/>
      <c r="O677" s="40"/>
      <c r="P677" s="41"/>
      <c r="Q677" s="43"/>
      <c r="R677" s="41"/>
      <c r="T677" s="44"/>
    </row>
    <row r="678" spans="2:20" s="42" customFormat="1" ht="15">
      <c r="B678" s="41"/>
      <c r="D678" s="41"/>
      <c r="F678" s="40"/>
      <c r="G678" s="41"/>
      <c r="I678" s="40"/>
      <c r="J678" s="41"/>
      <c r="K678" s="43"/>
      <c r="L678" s="40"/>
      <c r="M678" s="41"/>
      <c r="N678" s="43"/>
      <c r="O678" s="40"/>
      <c r="P678" s="41"/>
      <c r="Q678" s="43"/>
      <c r="R678" s="41"/>
      <c r="T678" s="44"/>
    </row>
    <row r="679" spans="2:20" s="42" customFormat="1" ht="15">
      <c r="B679" s="41"/>
      <c r="D679" s="41"/>
      <c r="F679" s="40"/>
      <c r="G679" s="41"/>
      <c r="I679" s="40"/>
      <c r="J679" s="41"/>
      <c r="K679" s="43"/>
      <c r="L679" s="40"/>
      <c r="M679" s="41"/>
      <c r="N679" s="43"/>
      <c r="O679" s="40"/>
      <c r="P679" s="41"/>
      <c r="Q679" s="43"/>
      <c r="R679" s="41"/>
      <c r="T679" s="44"/>
    </row>
    <row r="680" spans="2:20" s="42" customFormat="1" ht="15">
      <c r="B680" s="41"/>
      <c r="D680" s="41"/>
      <c r="F680" s="40"/>
      <c r="G680" s="41"/>
      <c r="I680" s="40"/>
      <c r="J680" s="41"/>
      <c r="K680" s="43"/>
      <c r="L680" s="40"/>
      <c r="M680" s="41"/>
      <c r="N680" s="43"/>
      <c r="O680" s="40"/>
      <c r="P680" s="41"/>
      <c r="Q680" s="43"/>
      <c r="R680" s="41"/>
      <c r="T680" s="44"/>
    </row>
    <row r="681" spans="2:20" s="42" customFormat="1" ht="15">
      <c r="B681" s="41"/>
      <c r="D681" s="41"/>
      <c r="F681" s="40"/>
      <c r="G681" s="41"/>
      <c r="I681" s="40"/>
      <c r="J681" s="41"/>
      <c r="K681" s="43"/>
      <c r="L681" s="40"/>
      <c r="M681" s="41"/>
      <c r="N681" s="43"/>
      <c r="O681" s="40"/>
      <c r="P681" s="41"/>
      <c r="Q681" s="43"/>
      <c r="R681" s="41"/>
      <c r="T681" s="44"/>
    </row>
    <row r="682" spans="2:20" s="42" customFormat="1" ht="15">
      <c r="B682" s="41"/>
      <c r="D682" s="41"/>
      <c r="F682" s="40"/>
      <c r="G682" s="41"/>
      <c r="I682" s="40"/>
      <c r="J682" s="41"/>
      <c r="K682" s="43"/>
      <c r="L682" s="40"/>
      <c r="M682" s="41"/>
      <c r="N682" s="43"/>
      <c r="O682" s="40"/>
      <c r="P682" s="41"/>
      <c r="Q682" s="43"/>
      <c r="R682" s="41"/>
      <c r="T682" s="44"/>
    </row>
    <row r="683" spans="2:20" s="42" customFormat="1" ht="15">
      <c r="B683" s="41"/>
      <c r="D683" s="41"/>
      <c r="F683" s="40"/>
      <c r="G683" s="41"/>
      <c r="I683" s="40"/>
      <c r="J683" s="41"/>
      <c r="K683" s="43"/>
      <c r="L683" s="40"/>
      <c r="M683" s="41"/>
      <c r="N683" s="43"/>
      <c r="O683" s="40"/>
      <c r="P683" s="41"/>
      <c r="Q683" s="43"/>
      <c r="R683" s="41"/>
      <c r="T683" s="44"/>
    </row>
    <row r="684" spans="2:20" s="42" customFormat="1" ht="15">
      <c r="B684" s="41"/>
      <c r="D684" s="41"/>
      <c r="F684" s="40"/>
      <c r="G684" s="41"/>
      <c r="I684" s="40"/>
      <c r="J684" s="41"/>
      <c r="K684" s="43"/>
      <c r="L684" s="40"/>
      <c r="M684" s="41"/>
      <c r="N684" s="43"/>
      <c r="O684" s="40"/>
      <c r="P684" s="41"/>
      <c r="Q684" s="43"/>
      <c r="R684" s="41"/>
      <c r="T684" s="44"/>
    </row>
    <row r="685" spans="2:20" s="42" customFormat="1" ht="15">
      <c r="B685" s="41"/>
      <c r="D685" s="41"/>
      <c r="F685" s="40"/>
      <c r="G685" s="41"/>
      <c r="I685" s="40"/>
      <c r="J685" s="41"/>
      <c r="K685" s="43"/>
      <c r="L685" s="40"/>
      <c r="M685" s="41"/>
      <c r="N685" s="43"/>
      <c r="O685" s="40"/>
      <c r="P685" s="41"/>
      <c r="Q685" s="43"/>
      <c r="R685" s="41"/>
      <c r="T685" s="44"/>
    </row>
    <row r="686" spans="2:20" s="42" customFormat="1" ht="15">
      <c r="B686" s="41"/>
      <c r="D686" s="41"/>
      <c r="F686" s="40"/>
      <c r="G686" s="41"/>
      <c r="I686" s="40"/>
      <c r="J686" s="41"/>
      <c r="K686" s="43"/>
      <c r="L686" s="40"/>
      <c r="M686" s="41"/>
      <c r="N686" s="43"/>
      <c r="O686" s="40"/>
      <c r="P686" s="41"/>
      <c r="Q686" s="43"/>
      <c r="R686" s="41"/>
      <c r="T686" s="44"/>
    </row>
    <row r="687" spans="2:20" s="42" customFormat="1" ht="15">
      <c r="B687" s="41"/>
      <c r="D687" s="41"/>
      <c r="F687" s="40"/>
      <c r="G687" s="41"/>
      <c r="I687" s="40"/>
      <c r="J687" s="41"/>
      <c r="K687" s="43"/>
      <c r="L687" s="40"/>
      <c r="M687" s="41"/>
      <c r="N687" s="43"/>
      <c r="O687" s="40"/>
      <c r="P687" s="41"/>
      <c r="Q687" s="43"/>
      <c r="R687" s="41"/>
      <c r="T687" s="44"/>
    </row>
    <row r="688" spans="2:20" s="42" customFormat="1" ht="15">
      <c r="B688" s="41"/>
      <c r="D688" s="41"/>
      <c r="F688" s="40"/>
      <c r="G688" s="41"/>
      <c r="I688" s="40"/>
      <c r="J688" s="41"/>
      <c r="K688" s="43"/>
      <c r="L688" s="40"/>
      <c r="M688" s="41"/>
      <c r="N688" s="43"/>
      <c r="O688" s="40"/>
      <c r="P688" s="41"/>
      <c r="Q688" s="43"/>
      <c r="R688" s="41"/>
      <c r="T688" s="44"/>
    </row>
    <row r="689" spans="2:20" s="42" customFormat="1" ht="15">
      <c r="B689" s="41"/>
      <c r="D689" s="41"/>
      <c r="F689" s="40"/>
      <c r="G689" s="41"/>
      <c r="I689" s="40"/>
      <c r="J689" s="41"/>
      <c r="K689" s="43"/>
      <c r="L689" s="40"/>
      <c r="M689" s="41"/>
      <c r="N689" s="43"/>
      <c r="O689" s="40"/>
      <c r="P689" s="41"/>
      <c r="Q689" s="43"/>
      <c r="R689" s="41"/>
      <c r="T689" s="44"/>
    </row>
    <row r="690" spans="2:20" s="42" customFormat="1" ht="15">
      <c r="B690" s="41"/>
      <c r="D690" s="41"/>
      <c r="F690" s="40"/>
      <c r="G690" s="41"/>
      <c r="I690" s="40"/>
      <c r="J690" s="41"/>
      <c r="K690" s="43"/>
      <c r="L690" s="40"/>
      <c r="M690" s="41"/>
      <c r="N690" s="43"/>
      <c r="O690" s="40"/>
      <c r="P690" s="41"/>
      <c r="Q690" s="43"/>
      <c r="R690" s="41"/>
      <c r="T690" s="44"/>
    </row>
    <row r="691" spans="2:20" s="42" customFormat="1" ht="15">
      <c r="B691" s="41"/>
      <c r="D691" s="41"/>
      <c r="F691" s="40"/>
      <c r="G691" s="41"/>
      <c r="I691" s="40"/>
      <c r="J691" s="41"/>
      <c r="K691" s="43"/>
      <c r="L691" s="40"/>
      <c r="M691" s="41"/>
      <c r="N691" s="43"/>
      <c r="O691" s="40"/>
      <c r="P691" s="41"/>
      <c r="Q691" s="43"/>
      <c r="R691" s="41"/>
      <c r="T691" s="44"/>
    </row>
    <row r="692" spans="2:20" s="42" customFormat="1" ht="15">
      <c r="B692" s="41"/>
      <c r="D692" s="41"/>
      <c r="F692" s="40"/>
      <c r="G692" s="41"/>
      <c r="I692" s="40"/>
      <c r="J692" s="41"/>
      <c r="K692" s="43"/>
      <c r="L692" s="40"/>
      <c r="M692" s="41"/>
      <c r="N692" s="43"/>
      <c r="O692" s="40"/>
      <c r="P692" s="41"/>
      <c r="Q692" s="43"/>
      <c r="R692" s="41"/>
      <c r="T692" s="44"/>
    </row>
    <row r="693" spans="2:20" s="42" customFormat="1" ht="15">
      <c r="B693" s="41"/>
      <c r="D693" s="41"/>
      <c r="F693" s="40"/>
      <c r="G693" s="41"/>
      <c r="I693" s="40"/>
      <c r="J693" s="41"/>
      <c r="K693" s="43"/>
      <c r="L693" s="40"/>
      <c r="M693" s="41"/>
      <c r="N693" s="43"/>
      <c r="O693" s="40"/>
      <c r="P693" s="41"/>
      <c r="Q693" s="43"/>
      <c r="R693" s="41"/>
      <c r="T693" s="44"/>
    </row>
    <row r="694" spans="2:20" s="42" customFormat="1" ht="15">
      <c r="B694" s="41"/>
      <c r="D694" s="41"/>
      <c r="F694" s="40"/>
      <c r="G694" s="41"/>
      <c r="I694" s="40"/>
      <c r="J694" s="41"/>
      <c r="K694" s="43"/>
      <c r="L694" s="40"/>
      <c r="M694" s="41"/>
      <c r="N694" s="43"/>
      <c r="O694" s="40"/>
      <c r="P694" s="41"/>
      <c r="Q694" s="43"/>
      <c r="R694" s="41"/>
      <c r="T694" s="44"/>
    </row>
    <row r="695" spans="2:20" s="42" customFormat="1" ht="15">
      <c r="B695" s="41"/>
      <c r="D695" s="41"/>
      <c r="F695" s="40"/>
      <c r="G695" s="41"/>
      <c r="I695" s="40"/>
      <c r="J695" s="41"/>
      <c r="K695" s="43"/>
      <c r="L695" s="40"/>
      <c r="M695" s="41"/>
      <c r="N695" s="43"/>
      <c r="O695" s="40"/>
      <c r="P695" s="41"/>
      <c r="Q695" s="43"/>
      <c r="R695" s="41"/>
      <c r="T695" s="44"/>
    </row>
    <row r="696" spans="2:20" s="42" customFormat="1" ht="15">
      <c r="B696" s="41"/>
      <c r="D696" s="41"/>
      <c r="F696" s="40"/>
      <c r="G696" s="41"/>
      <c r="I696" s="40"/>
      <c r="J696" s="41"/>
      <c r="K696" s="43"/>
      <c r="L696" s="40"/>
      <c r="M696" s="41"/>
      <c r="N696" s="43"/>
      <c r="O696" s="40"/>
      <c r="P696" s="41"/>
      <c r="Q696" s="43"/>
      <c r="R696" s="41"/>
      <c r="T696" s="44"/>
    </row>
    <row r="697" spans="2:20" s="42" customFormat="1" ht="15">
      <c r="B697" s="41"/>
      <c r="D697" s="41"/>
      <c r="F697" s="40"/>
      <c r="G697" s="41"/>
      <c r="I697" s="40"/>
      <c r="J697" s="41"/>
      <c r="K697" s="43"/>
      <c r="L697" s="40"/>
      <c r="M697" s="41"/>
      <c r="N697" s="43"/>
      <c r="O697" s="40"/>
      <c r="P697" s="41"/>
      <c r="Q697" s="43"/>
      <c r="R697" s="41"/>
      <c r="T697" s="44"/>
    </row>
    <row r="698" spans="2:20" s="42" customFormat="1" ht="15">
      <c r="B698" s="41"/>
      <c r="D698" s="41"/>
      <c r="F698" s="40"/>
      <c r="G698" s="41"/>
      <c r="I698" s="40"/>
      <c r="J698" s="41"/>
      <c r="K698" s="43"/>
      <c r="L698" s="40"/>
      <c r="M698" s="41"/>
      <c r="N698" s="43"/>
      <c r="O698" s="40"/>
      <c r="P698" s="41"/>
      <c r="Q698" s="43"/>
      <c r="R698" s="41"/>
      <c r="T698" s="44"/>
    </row>
    <row r="699" spans="2:20" s="42" customFormat="1" ht="15">
      <c r="B699" s="41"/>
      <c r="D699" s="41"/>
      <c r="F699" s="40"/>
      <c r="G699" s="41"/>
      <c r="I699" s="40"/>
      <c r="J699" s="41"/>
      <c r="K699" s="43"/>
      <c r="L699" s="40"/>
      <c r="M699" s="41"/>
      <c r="N699" s="43"/>
      <c r="O699" s="40"/>
      <c r="P699" s="41"/>
      <c r="Q699" s="43"/>
      <c r="R699" s="41"/>
      <c r="T699" s="44"/>
    </row>
    <row r="700" spans="2:20" s="42" customFormat="1" ht="15">
      <c r="B700" s="41"/>
      <c r="D700" s="41"/>
      <c r="F700" s="40"/>
      <c r="G700" s="41"/>
      <c r="I700" s="40"/>
      <c r="J700" s="41"/>
      <c r="K700" s="43"/>
      <c r="L700" s="40"/>
      <c r="M700" s="41"/>
      <c r="N700" s="43"/>
      <c r="O700" s="40"/>
      <c r="P700" s="41"/>
      <c r="Q700" s="43"/>
      <c r="R700" s="41"/>
      <c r="T700" s="44"/>
    </row>
    <row r="701" spans="2:20" s="42" customFormat="1" ht="15">
      <c r="B701" s="41"/>
      <c r="D701" s="41"/>
      <c r="F701" s="40"/>
      <c r="G701" s="41"/>
      <c r="I701" s="40"/>
      <c r="J701" s="41"/>
      <c r="K701" s="43"/>
      <c r="L701" s="40"/>
      <c r="M701" s="41"/>
      <c r="N701" s="43"/>
      <c r="O701" s="40"/>
      <c r="P701" s="41"/>
      <c r="Q701" s="43"/>
      <c r="R701" s="41"/>
      <c r="T701" s="44"/>
    </row>
    <row r="702" spans="2:20" s="42" customFormat="1" ht="15">
      <c r="B702" s="41"/>
      <c r="D702" s="41"/>
      <c r="F702" s="40"/>
      <c r="G702" s="41"/>
      <c r="I702" s="40"/>
      <c r="J702" s="41"/>
      <c r="K702" s="43"/>
      <c r="L702" s="40"/>
      <c r="M702" s="41"/>
      <c r="N702" s="43"/>
      <c r="O702" s="40"/>
      <c r="P702" s="41"/>
      <c r="Q702" s="43"/>
      <c r="R702" s="41"/>
      <c r="T702" s="44"/>
    </row>
    <row r="703" spans="2:20" s="42" customFormat="1" ht="15">
      <c r="B703" s="41"/>
      <c r="D703" s="41"/>
      <c r="F703" s="40"/>
      <c r="G703" s="41"/>
      <c r="I703" s="40"/>
      <c r="J703" s="41"/>
      <c r="K703" s="43"/>
      <c r="L703" s="40"/>
      <c r="M703" s="41"/>
      <c r="N703" s="43"/>
      <c r="O703" s="40"/>
      <c r="P703" s="41"/>
      <c r="Q703" s="43"/>
      <c r="R703" s="41"/>
      <c r="T703" s="44"/>
    </row>
    <row r="704" spans="2:20" s="42" customFormat="1" ht="15">
      <c r="B704" s="41"/>
      <c r="D704" s="41"/>
      <c r="F704" s="40"/>
      <c r="G704" s="41"/>
      <c r="I704" s="40"/>
      <c r="J704" s="41"/>
      <c r="K704" s="43"/>
      <c r="L704" s="40"/>
      <c r="M704" s="41"/>
      <c r="N704" s="43"/>
      <c r="O704" s="40"/>
      <c r="P704" s="41"/>
      <c r="Q704" s="43"/>
      <c r="R704" s="41"/>
      <c r="T704" s="44"/>
    </row>
    <row r="705" spans="2:20" s="42" customFormat="1" ht="15">
      <c r="B705" s="41"/>
      <c r="D705" s="41"/>
      <c r="F705" s="40"/>
      <c r="G705" s="41"/>
      <c r="I705" s="40"/>
      <c r="J705" s="41"/>
      <c r="K705" s="43"/>
      <c r="L705" s="40"/>
      <c r="M705" s="41"/>
      <c r="N705" s="43"/>
      <c r="O705" s="40"/>
      <c r="P705" s="41"/>
      <c r="Q705" s="43"/>
      <c r="R705" s="41"/>
      <c r="T705" s="44"/>
    </row>
    <row r="706" spans="2:20" s="42" customFormat="1" ht="15">
      <c r="B706" s="41"/>
      <c r="D706" s="41"/>
      <c r="F706" s="40"/>
      <c r="G706" s="41"/>
      <c r="I706" s="40"/>
      <c r="J706" s="41"/>
      <c r="K706" s="43"/>
      <c r="L706" s="40"/>
      <c r="M706" s="41"/>
      <c r="N706" s="43"/>
      <c r="O706" s="40"/>
      <c r="P706" s="41"/>
      <c r="Q706" s="43"/>
      <c r="R706" s="41"/>
      <c r="T706" s="44"/>
    </row>
    <row r="707" spans="2:20" s="42" customFormat="1" ht="15">
      <c r="B707" s="41"/>
      <c r="D707" s="41"/>
      <c r="F707" s="40"/>
      <c r="G707" s="41"/>
      <c r="I707" s="40"/>
      <c r="J707" s="41"/>
      <c r="K707" s="43"/>
      <c r="L707" s="40"/>
      <c r="M707" s="41"/>
      <c r="N707" s="43"/>
      <c r="O707" s="40"/>
      <c r="P707" s="41"/>
      <c r="Q707" s="43"/>
      <c r="R707" s="41"/>
      <c r="T707" s="44"/>
    </row>
    <row r="708" spans="2:20" s="42" customFormat="1" ht="15">
      <c r="B708" s="41"/>
      <c r="D708" s="41"/>
      <c r="F708" s="40"/>
      <c r="G708" s="41"/>
      <c r="I708" s="40"/>
      <c r="J708" s="41"/>
      <c r="K708" s="43"/>
      <c r="L708" s="40"/>
      <c r="M708" s="41"/>
      <c r="N708" s="43"/>
      <c r="O708" s="40"/>
      <c r="P708" s="41"/>
      <c r="Q708" s="43"/>
      <c r="R708" s="41"/>
      <c r="T708" s="44"/>
    </row>
    <row r="709" spans="2:20" s="42" customFormat="1" ht="15">
      <c r="B709" s="41"/>
      <c r="D709" s="41"/>
      <c r="F709" s="40"/>
      <c r="G709" s="41"/>
      <c r="I709" s="40"/>
      <c r="J709" s="41"/>
      <c r="K709" s="43"/>
      <c r="L709" s="40"/>
      <c r="M709" s="41"/>
      <c r="N709" s="43"/>
      <c r="O709" s="40"/>
      <c r="P709" s="41"/>
      <c r="Q709" s="43"/>
      <c r="R709" s="41"/>
      <c r="T709" s="44"/>
    </row>
    <row r="710" spans="2:20" s="42" customFormat="1" ht="15">
      <c r="B710" s="41"/>
      <c r="D710" s="41"/>
      <c r="F710" s="40"/>
      <c r="G710" s="41"/>
      <c r="I710" s="40"/>
      <c r="J710" s="41"/>
      <c r="K710" s="43"/>
      <c r="L710" s="40"/>
      <c r="M710" s="41"/>
      <c r="N710" s="43"/>
      <c r="O710" s="40"/>
      <c r="P710" s="41"/>
      <c r="Q710" s="43"/>
      <c r="R710" s="41"/>
      <c r="T710" s="44"/>
    </row>
    <row r="711" spans="2:20" s="42" customFormat="1" ht="15">
      <c r="B711" s="41"/>
      <c r="D711" s="41"/>
      <c r="F711" s="40"/>
      <c r="G711" s="41"/>
      <c r="I711" s="40"/>
      <c r="J711" s="41"/>
      <c r="K711" s="43"/>
      <c r="L711" s="40"/>
      <c r="M711" s="41"/>
      <c r="N711" s="43"/>
      <c r="O711" s="40"/>
      <c r="P711" s="41"/>
      <c r="Q711" s="43"/>
      <c r="R711" s="41"/>
      <c r="T711" s="44"/>
    </row>
    <row r="712" spans="2:20" s="42" customFormat="1" ht="15">
      <c r="B712" s="41"/>
      <c r="D712" s="41"/>
      <c r="F712" s="40"/>
      <c r="G712" s="41"/>
      <c r="I712" s="40"/>
      <c r="J712" s="41"/>
      <c r="K712" s="43"/>
      <c r="L712" s="40"/>
      <c r="M712" s="41"/>
      <c r="N712" s="43"/>
      <c r="O712" s="40"/>
      <c r="P712" s="41"/>
      <c r="Q712" s="43"/>
      <c r="R712" s="41"/>
      <c r="T712" s="44"/>
    </row>
    <row r="713" spans="2:20" s="42" customFormat="1" ht="15">
      <c r="B713" s="41"/>
      <c r="D713" s="41"/>
      <c r="F713" s="40"/>
      <c r="G713" s="41"/>
      <c r="I713" s="40"/>
      <c r="J713" s="41"/>
      <c r="K713" s="43"/>
      <c r="L713" s="40"/>
      <c r="M713" s="41"/>
      <c r="N713" s="43"/>
      <c r="O713" s="40"/>
      <c r="P713" s="41"/>
      <c r="Q713" s="43"/>
      <c r="R713" s="41"/>
      <c r="T713" s="44"/>
    </row>
    <row r="714" spans="2:20" s="42" customFormat="1" ht="15">
      <c r="B714" s="41"/>
      <c r="D714" s="41"/>
      <c r="F714" s="40"/>
      <c r="G714" s="41"/>
      <c r="I714" s="40"/>
      <c r="J714" s="41"/>
      <c r="K714" s="43"/>
      <c r="L714" s="40"/>
      <c r="M714" s="41"/>
      <c r="N714" s="43"/>
      <c r="O714" s="40"/>
      <c r="P714" s="41"/>
      <c r="Q714" s="43"/>
      <c r="R714" s="41"/>
      <c r="T714" s="44"/>
    </row>
    <row r="715" spans="2:20" s="42" customFormat="1" ht="15">
      <c r="B715" s="41"/>
      <c r="D715" s="41"/>
      <c r="F715" s="40"/>
      <c r="G715" s="41"/>
      <c r="I715" s="40"/>
      <c r="J715" s="41"/>
      <c r="K715" s="43"/>
      <c r="L715" s="40"/>
      <c r="M715" s="41"/>
      <c r="N715" s="43"/>
      <c r="O715" s="40"/>
      <c r="P715" s="41"/>
      <c r="Q715" s="43"/>
      <c r="R715" s="41"/>
      <c r="T715" s="44"/>
    </row>
    <row r="716" spans="2:20" s="42" customFormat="1" ht="15">
      <c r="B716" s="41"/>
      <c r="D716" s="41"/>
      <c r="F716" s="40"/>
      <c r="G716" s="41"/>
      <c r="I716" s="40"/>
      <c r="J716" s="41"/>
      <c r="K716" s="43"/>
      <c r="L716" s="40"/>
      <c r="M716" s="41"/>
      <c r="N716" s="43"/>
      <c r="O716" s="40"/>
      <c r="P716" s="41"/>
      <c r="Q716" s="43"/>
      <c r="R716" s="41"/>
      <c r="T716" s="44"/>
    </row>
    <row r="717" spans="2:20" s="42" customFormat="1" ht="15">
      <c r="B717" s="41"/>
      <c r="D717" s="41"/>
      <c r="F717" s="40"/>
      <c r="G717" s="41"/>
      <c r="I717" s="40"/>
      <c r="J717" s="41"/>
      <c r="K717" s="43"/>
      <c r="L717" s="40"/>
      <c r="M717" s="41"/>
      <c r="N717" s="43"/>
      <c r="O717" s="40"/>
      <c r="P717" s="41"/>
      <c r="Q717" s="43"/>
      <c r="R717" s="41"/>
      <c r="T717" s="44"/>
    </row>
    <row r="718" spans="2:20" s="42" customFormat="1" ht="15">
      <c r="B718" s="41"/>
      <c r="D718" s="41"/>
      <c r="F718" s="40"/>
      <c r="G718" s="41"/>
      <c r="I718" s="40"/>
      <c r="J718" s="41"/>
      <c r="K718" s="43"/>
      <c r="L718" s="40"/>
      <c r="M718" s="41"/>
      <c r="N718" s="43"/>
      <c r="O718" s="40"/>
      <c r="P718" s="41"/>
      <c r="Q718" s="43"/>
      <c r="R718" s="41"/>
      <c r="T718" s="44"/>
    </row>
    <row r="719" spans="2:20" s="42" customFormat="1" ht="15">
      <c r="B719" s="41"/>
      <c r="D719" s="41"/>
      <c r="F719" s="40"/>
      <c r="G719" s="41"/>
      <c r="I719" s="40"/>
      <c r="J719" s="41"/>
      <c r="K719" s="43"/>
      <c r="L719" s="40"/>
      <c r="M719" s="41"/>
      <c r="N719" s="43"/>
      <c r="O719" s="40"/>
      <c r="P719" s="41"/>
      <c r="Q719" s="43"/>
      <c r="R719" s="41"/>
      <c r="T719" s="44"/>
    </row>
    <row r="720" spans="2:20" s="42" customFormat="1" ht="15">
      <c r="B720" s="41"/>
      <c r="D720" s="41"/>
      <c r="F720" s="40"/>
      <c r="G720" s="41"/>
      <c r="I720" s="40"/>
      <c r="J720" s="41"/>
      <c r="K720" s="43"/>
      <c r="L720" s="40"/>
      <c r="M720" s="41"/>
      <c r="N720" s="43"/>
      <c r="O720" s="40"/>
      <c r="P720" s="41"/>
      <c r="Q720" s="43"/>
      <c r="R720" s="41"/>
      <c r="T720" s="44"/>
    </row>
    <row r="721" spans="2:20" s="42" customFormat="1" ht="15">
      <c r="B721" s="41"/>
      <c r="D721" s="41"/>
      <c r="F721" s="40"/>
      <c r="G721" s="41"/>
      <c r="I721" s="40"/>
      <c r="J721" s="41"/>
      <c r="K721" s="43"/>
      <c r="L721" s="40"/>
      <c r="M721" s="41"/>
      <c r="N721" s="43"/>
      <c r="O721" s="40"/>
      <c r="P721" s="41"/>
      <c r="Q721" s="43"/>
      <c r="R721" s="41"/>
      <c r="T721" s="44"/>
    </row>
    <row r="722" spans="2:20" s="42" customFormat="1" ht="15">
      <c r="B722" s="41"/>
      <c r="D722" s="41"/>
      <c r="F722" s="40"/>
      <c r="G722" s="41"/>
      <c r="I722" s="40"/>
      <c r="J722" s="41"/>
      <c r="K722" s="43"/>
      <c r="L722" s="40"/>
      <c r="M722" s="41"/>
      <c r="N722" s="43"/>
      <c r="O722" s="40"/>
      <c r="P722" s="41"/>
      <c r="Q722" s="43"/>
      <c r="R722" s="41"/>
      <c r="T722" s="44"/>
    </row>
    <row r="723" spans="2:20" s="42" customFormat="1" ht="15">
      <c r="B723" s="41"/>
      <c r="D723" s="41"/>
      <c r="F723" s="40"/>
      <c r="G723" s="41"/>
      <c r="I723" s="40"/>
      <c r="J723" s="41"/>
      <c r="K723" s="43"/>
      <c r="L723" s="40"/>
      <c r="M723" s="41"/>
      <c r="N723" s="43"/>
      <c r="O723" s="40"/>
      <c r="P723" s="41"/>
      <c r="Q723" s="43"/>
      <c r="R723" s="41"/>
      <c r="T723" s="44"/>
    </row>
    <row r="724" spans="2:20" s="42" customFormat="1" ht="15">
      <c r="B724" s="41"/>
      <c r="D724" s="41"/>
      <c r="F724" s="40"/>
      <c r="G724" s="41"/>
      <c r="I724" s="40"/>
      <c r="J724" s="41"/>
      <c r="K724" s="43"/>
      <c r="L724" s="40"/>
      <c r="M724" s="41"/>
      <c r="N724" s="43"/>
      <c r="O724" s="40"/>
      <c r="P724" s="41"/>
      <c r="Q724" s="43"/>
      <c r="R724" s="41"/>
      <c r="T724" s="44"/>
    </row>
    <row r="725" spans="2:20" s="42" customFormat="1" ht="15">
      <c r="B725" s="41"/>
      <c r="D725" s="41"/>
      <c r="F725" s="40"/>
      <c r="G725" s="41"/>
      <c r="I725" s="40"/>
      <c r="J725" s="41"/>
      <c r="K725" s="43"/>
      <c r="L725" s="40"/>
      <c r="M725" s="41"/>
      <c r="N725" s="43"/>
      <c r="O725" s="40"/>
      <c r="P725" s="41"/>
      <c r="Q725" s="43"/>
      <c r="R725" s="41"/>
      <c r="T725" s="44"/>
    </row>
    <row r="726" spans="2:20" s="42" customFormat="1" ht="15">
      <c r="B726" s="41"/>
      <c r="D726" s="41"/>
      <c r="F726" s="40"/>
      <c r="G726" s="41"/>
      <c r="I726" s="40"/>
      <c r="J726" s="41"/>
      <c r="K726" s="43"/>
      <c r="L726" s="40"/>
      <c r="M726" s="41"/>
      <c r="N726" s="43"/>
      <c r="O726" s="40"/>
      <c r="P726" s="41"/>
      <c r="Q726" s="43"/>
      <c r="R726" s="41"/>
      <c r="T726" s="44"/>
    </row>
    <row r="727" spans="2:20" s="42" customFormat="1" ht="15">
      <c r="B727" s="41"/>
      <c r="D727" s="41"/>
      <c r="F727" s="40"/>
      <c r="G727" s="41"/>
      <c r="I727" s="40"/>
      <c r="J727" s="41"/>
      <c r="K727" s="43"/>
      <c r="L727" s="40"/>
      <c r="M727" s="41"/>
      <c r="N727" s="43"/>
      <c r="O727" s="40"/>
      <c r="P727" s="41"/>
      <c r="Q727" s="43"/>
      <c r="R727" s="41"/>
      <c r="T727" s="44"/>
    </row>
    <row r="728" spans="2:20" s="42" customFormat="1" ht="15">
      <c r="B728" s="41"/>
      <c r="D728" s="41"/>
      <c r="F728" s="40"/>
      <c r="G728" s="41"/>
      <c r="I728" s="40"/>
      <c r="J728" s="41"/>
      <c r="K728" s="43"/>
      <c r="L728" s="40"/>
      <c r="M728" s="41"/>
      <c r="N728" s="43"/>
      <c r="O728" s="40"/>
      <c r="P728" s="41"/>
      <c r="Q728" s="43"/>
      <c r="R728" s="41"/>
      <c r="T728" s="44"/>
    </row>
    <row r="729" spans="2:20" s="42" customFormat="1" ht="15">
      <c r="B729" s="41"/>
      <c r="D729" s="41"/>
      <c r="F729" s="40"/>
      <c r="G729" s="41"/>
      <c r="I729" s="40"/>
      <c r="J729" s="41"/>
      <c r="K729" s="43"/>
      <c r="L729" s="40"/>
      <c r="M729" s="41"/>
      <c r="N729" s="43"/>
      <c r="O729" s="40"/>
      <c r="P729" s="41"/>
      <c r="Q729" s="43"/>
      <c r="R729" s="41"/>
      <c r="T729" s="44"/>
    </row>
    <row r="730" spans="2:20" s="42" customFormat="1" ht="15">
      <c r="B730" s="41"/>
      <c r="D730" s="41"/>
      <c r="F730" s="40"/>
      <c r="G730" s="41"/>
      <c r="I730" s="40"/>
      <c r="J730" s="41"/>
      <c r="K730" s="43"/>
      <c r="L730" s="40"/>
      <c r="M730" s="41"/>
      <c r="N730" s="43"/>
      <c r="O730" s="40"/>
      <c r="P730" s="41"/>
      <c r="Q730" s="43"/>
      <c r="R730" s="41"/>
      <c r="T730" s="44"/>
    </row>
    <row r="731" spans="2:20" s="42" customFormat="1" ht="15">
      <c r="B731" s="41"/>
      <c r="D731" s="41"/>
      <c r="F731" s="40"/>
      <c r="G731" s="41"/>
      <c r="I731" s="40"/>
      <c r="J731" s="41"/>
      <c r="K731" s="43"/>
      <c r="L731" s="40"/>
      <c r="M731" s="41"/>
      <c r="N731" s="43"/>
      <c r="O731" s="40"/>
      <c r="P731" s="41"/>
      <c r="Q731" s="43"/>
      <c r="R731" s="41"/>
      <c r="T731" s="44"/>
    </row>
    <row r="732" spans="2:20" s="42" customFormat="1" ht="15">
      <c r="B732" s="41"/>
      <c r="D732" s="41"/>
      <c r="F732" s="40"/>
      <c r="G732" s="41"/>
      <c r="I732" s="40"/>
      <c r="J732" s="41"/>
      <c r="K732" s="43"/>
      <c r="L732" s="40"/>
      <c r="M732" s="41"/>
      <c r="N732" s="43"/>
      <c r="O732" s="40"/>
      <c r="P732" s="41"/>
      <c r="Q732" s="43"/>
      <c r="R732" s="41"/>
      <c r="T732" s="44"/>
    </row>
    <row r="733" spans="2:20" s="42" customFormat="1" ht="15">
      <c r="B733" s="41"/>
      <c r="D733" s="41"/>
      <c r="F733" s="40"/>
      <c r="G733" s="41"/>
      <c r="I733" s="40"/>
      <c r="J733" s="41"/>
      <c r="K733" s="43"/>
      <c r="L733" s="40"/>
      <c r="M733" s="41"/>
      <c r="N733" s="43"/>
      <c r="O733" s="40"/>
      <c r="P733" s="41"/>
      <c r="Q733" s="43"/>
      <c r="R733" s="41"/>
      <c r="T733" s="44"/>
    </row>
    <row r="734" spans="2:20" s="42" customFormat="1" ht="15">
      <c r="B734" s="41"/>
      <c r="D734" s="41"/>
      <c r="F734" s="40"/>
      <c r="G734" s="41"/>
      <c r="I734" s="40"/>
      <c r="J734" s="41"/>
      <c r="K734" s="43"/>
      <c r="L734" s="40"/>
      <c r="M734" s="41"/>
      <c r="N734" s="43"/>
      <c r="O734" s="40"/>
      <c r="P734" s="41"/>
      <c r="Q734" s="43"/>
      <c r="R734" s="41"/>
      <c r="T734" s="44"/>
    </row>
    <row r="735" spans="2:20" s="42" customFormat="1" ht="15">
      <c r="B735" s="41"/>
      <c r="D735" s="41"/>
      <c r="F735" s="40"/>
      <c r="G735" s="41"/>
      <c r="I735" s="40"/>
      <c r="J735" s="41"/>
      <c r="K735" s="43"/>
      <c r="L735" s="40"/>
      <c r="M735" s="41"/>
      <c r="N735" s="43"/>
      <c r="O735" s="40"/>
      <c r="P735" s="41"/>
      <c r="Q735" s="43"/>
      <c r="R735" s="41"/>
      <c r="T735" s="44"/>
    </row>
    <row r="736" spans="2:20" s="42" customFormat="1" ht="15">
      <c r="B736" s="41"/>
      <c r="D736" s="41"/>
      <c r="F736" s="40"/>
      <c r="G736" s="41"/>
      <c r="I736" s="40"/>
      <c r="J736" s="41"/>
      <c r="K736" s="43"/>
      <c r="L736" s="40"/>
      <c r="M736" s="41"/>
      <c r="N736" s="43"/>
      <c r="O736" s="40"/>
      <c r="P736" s="41"/>
      <c r="Q736" s="43"/>
      <c r="R736" s="41"/>
      <c r="T736" s="44"/>
    </row>
    <row r="737" spans="2:20" s="42" customFormat="1" ht="15">
      <c r="B737" s="41"/>
      <c r="D737" s="41"/>
      <c r="F737" s="40"/>
      <c r="G737" s="41"/>
      <c r="I737" s="40"/>
      <c r="J737" s="41"/>
      <c r="K737" s="43"/>
      <c r="L737" s="40"/>
      <c r="M737" s="41"/>
      <c r="N737" s="43"/>
      <c r="O737" s="40"/>
      <c r="P737" s="41"/>
      <c r="Q737" s="43"/>
      <c r="R737" s="41"/>
      <c r="T737" s="44"/>
    </row>
    <row r="738" spans="2:20" s="42" customFormat="1" ht="15">
      <c r="B738" s="41"/>
      <c r="D738" s="41"/>
      <c r="F738" s="40"/>
      <c r="G738" s="41"/>
      <c r="I738" s="40"/>
      <c r="J738" s="41"/>
      <c r="K738" s="43"/>
      <c r="L738" s="40"/>
      <c r="M738" s="41"/>
      <c r="N738" s="43"/>
      <c r="O738" s="40"/>
      <c r="P738" s="41"/>
      <c r="Q738" s="43"/>
      <c r="R738" s="41"/>
      <c r="T738" s="44"/>
    </row>
    <row r="739" spans="2:20" s="42" customFormat="1" ht="15">
      <c r="B739" s="41"/>
      <c r="D739" s="41"/>
      <c r="F739" s="40"/>
      <c r="G739" s="41"/>
      <c r="I739" s="40"/>
      <c r="J739" s="41"/>
      <c r="K739" s="43"/>
      <c r="L739" s="40"/>
      <c r="M739" s="41"/>
      <c r="N739" s="43"/>
      <c r="O739" s="40"/>
      <c r="P739" s="41"/>
      <c r="Q739" s="43"/>
      <c r="R739" s="41"/>
      <c r="T739" s="44"/>
    </row>
    <row r="740" spans="2:20" s="42" customFormat="1" ht="15">
      <c r="B740" s="41"/>
      <c r="D740" s="41"/>
      <c r="F740" s="40"/>
      <c r="G740" s="41"/>
      <c r="I740" s="40"/>
      <c r="J740" s="41"/>
      <c r="K740" s="43"/>
      <c r="L740" s="40"/>
      <c r="M740" s="41"/>
      <c r="N740" s="43"/>
      <c r="O740" s="40"/>
      <c r="P740" s="41"/>
      <c r="Q740" s="43"/>
      <c r="R740" s="41"/>
      <c r="T740" s="44"/>
    </row>
    <row r="741" spans="2:20" s="42" customFormat="1" ht="15">
      <c r="B741" s="41"/>
      <c r="D741" s="41"/>
      <c r="F741" s="40"/>
      <c r="G741" s="41"/>
      <c r="I741" s="40"/>
      <c r="J741" s="41"/>
      <c r="K741" s="43"/>
      <c r="L741" s="40"/>
      <c r="M741" s="41"/>
      <c r="N741" s="43"/>
      <c r="O741" s="40"/>
      <c r="P741" s="41"/>
      <c r="Q741" s="43"/>
      <c r="R741" s="41"/>
      <c r="T741" s="44"/>
    </row>
    <row r="742" spans="2:20" s="42" customFormat="1" ht="15">
      <c r="B742" s="41"/>
      <c r="D742" s="41"/>
      <c r="F742" s="40"/>
      <c r="G742" s="41"/>
      <c r="I742" s="40"/>
      <c r="J742" s="41"/>
      <c r="K742" s="43"/>
      <c r="L742" s="40"/>
      <c r="M742" s="41"/>
      <c r="N742" s="43"/>
      <c r="O742" s="40"/>
      <c r="P742" s="41"/>
      <c r="Q742" s="43"/>
      <c r="R742" s="41"/>
      <c r="T742" s="44"/>
    </row>
    <row r="743" spans="2:20" s="42" customFormat="1" ht="15">
      <c r="B743" s="41"/>
      <c r="D743" s="41"/>
      <c r="F743" s="40"/>
      <c r="G743" s="41"/>
      <c r="I743" s="40"/>
      <c r="J743" s="41"/>
      <c r="K743" s="43"/>
      <c r="L743" s="40"/>
      <c r="M743" s="41"/>
      <c r="N743" s="43"/>
      <c r="O743" s="40"/>
      <c r="P743" s="41"/>
      <c r="Q743" s="43"/>
      <c r="R743" s="41"/>
      <c r="T743" s="44"/>
    </row>
    <row r="744" spans="2:20" s="42" customFormat="1" ht="15">
      <c r="B744" s="41"/>
      <c r="D744" s="41"/>
      <c r="F744" s="40"/>
      <c r="G744" s="41"/>
      <c r="I744" s="40"/>
      <c r="J744" s="41"/>
      <c r="K744" s="43"/>
      <c r="L744" s="40"/>
      <c r="M744" s="41"/>
      <c r="N744" s="43"/>
      <c r="O744" s="40"/>
      <c r="P744" s="41"/>
      <c r="Q744" s="43"/>
      <c r="R744" s="41"/>
      <c r="T744" s="44"/>
    </row>
    <row r="745" spans="2:20" s="42" customFormat="1" ht="15">
      <c r="B745" s="41"/>
      <c r="D745" s="41"/>
      <c r="F745" s="40"/>
      <c r="G745" s="41"/>
      <c r="I745" s="40"/>
      <c r="J745" s="41"/>
      <c r="K745" s="43"/>
      <c r="L745" s="40"/>
      <c r="M745" s="41"/>
      <c r="N745" s="43"/>
      <c r="O745" s="40"/>
      <c r="P745" s="41"/>
      <c r="Q745" s="43"/>
      <c r="R745" s="41"/>
      <c r="T745" s="44"/>
    </row>
    <row r="746" spans="2:20" s="42" customFormat="1" ht="15">
      <c r="B746" s="41"/>
      <c r="D746" s="41"/>
      <c r="F746" s="40"/>
      <c r="G746" s="41"/>
      <c r="I746" s="40"/>
      <c r="J746" s="41"/>
      <c r="K746" s="43"/>
      <c r="L746" s="40"/>
      <c r="M746" s="41"/>
      <c r="N746" s="43"/>
      <c r="O746" s="40"/>
      <c r="P746" s="41"/>
      <c r="Q746" s="43"/>
      <c r="R746" s="41"/>
      <c r="T746" s="44"/>
    </row>
    <row r="747" spans="2:20" s="42" customFormat="1" ht="15">
      <c r="B747" s="41"/>
      <c r="D747" s="41"/>
      <c r="F747" s="40"/>
      <c r="G747" s="41"/>
      <c r="I747" s="40"/>
      <c r="J747" s="41"/>
      <c r="K747" s="43"/>
      <c r="L747" s="40"/>
      <c r="M747" s="41"/>
      <c r="N747" s="43"/>
      <c r="O747" s="40"/>
      <c r="P747" s="41"/>
      <c r="Q747" s="43"/>
      <c r="R747" s="41"/>
      <c r="T747" s="44"/>
    </row>
    <row r="748" spans="2:20" s="42" customFormat="1" ht="15">
      <c r="B748" s="41"/>
      <c r="D748" s="41"/>
      <c r="F748" s="40"/>
      <c r="G748" s="41"/>
      <c r="I748" s="40"/>
      <c r="J748" s="41"/>
      <c r="K748" s="43"/>
      <c r="L748" s="40"/>
      <c r="M748" s="41"/>
      <c r="N748" s="43"/>
      <c r="O748" s="40"/>
      <c r="P748" s="41"/>
      <c r="Q748" s="43"/>
      <c r="R748" s="41"/>
      <c r="T748" s="44"/>
    </row>
    <row r="749" spans="2:20" s="42" customFormat="1" ht="15">
      <c r="B749" s="41"/>
      <c r="D749" s="41"/>
      <c r="F749" s="40"/>
      <c r="G749" s="41"/>
      <c r="I749" s="40"/>
      <c r="J749" s="41"/>
      <c r="K749" s="43"/>
      <c r="L749" s="40"/>
      <c r="M749" s="41"/>
      <c r="N749" s="43"/>
      <c r="O749" s="40"/>
      <c r="P749" s="41"/>
      <c r="Q749" s="43"/>
      <c r="R749" s="41"/>
      <c r="T749" s="44"/>
    </row>
    <row r="750" spans="2:20" s="42" customFormat="1" ht="15">
      <c r="B750" s="41"/>
      <c r="D750" s="41"/>
      <c r="F750" s="40"/>
      <c r="G750" s="41"/>
      <c r="I750" s="40"/>
      <c r="J750" s="41"/>
      <c r="K750" s="43"/>
      <c r="L750" s="40"/>
      <c r="M750" s="41"/>
      <c r="N750" s="43"/>
      <c r="O750" s="40"/>
      <c r="P750" s="41"/>
      <c r="Q750" s="43"/>
      <c r="R750" s="41"/>
      <c r="T750" s="44"/>
    </row>
    <row r="751" spans="2:20" s="42" customFormat="1" ht="15">
      <c r="B751" s="41"/>
      <c r="D751" s="41"/>
      <c r="F751" s="40"/>
      <c r="G751" s="41"/>
      <c r="I751" s="40"/>
      <c r="J751" s="41"/>
      <c r="K751" s="43"/>
      <c r="L751" s="40"/>
      <c r="M751" s="41"/>
      <c r="N751" s="43"/>
      <c r="O751" s="40"/>
      <c r="P751" s="41"/>
      <c r="Q751" s="43"/>
      <c r="R751" s="41"/>
      <c r="T751" s="44"/>
    </row>
    <row r="752" spans="2:20" s="42" customFormat="1" ht="15">
      <c r="B752" s="41"/>
      <c r="D752" s="41"/>
      <c r="F752" s="40"/>
      <c r="G752" s="41"/>
      <c r="I752" s="40"/>
      <c r="J752" s="41"/>
      <c r="K752" s="43"/>
      <c r="L752" s="40"/>
      <c r="M752" s="41"/>
      <c r="N752" s="43"/>
      <c r="O752" s="40"/>
      <c r="P752" s="41"/>
      <c r="Q752" s="43"/>
      <c r="R752" s="41"/>
      <c r="T752" s="44"/>
    </row>
    <row r="753" spans="2:20" s="42" customFormat="1" ht="15">
      <c r="B753" s="41"/>
      <c r="D753" s="41"/>
      <c r="F753" s="40"/>
      <c r="G753" s="41"/>
      <c r="I753" s="40"/>
      <c r="J753" s="41"/>
      <c r="K753" s="43"/>
      <c r="L753" s="40"/>
      <c r="M753" s="41"/>
      <c r="N753" s="43"/>
      <c r="O753" s="40"/>
      <c r="P753" s="41"/>
      <c r="Q753" s="43"/>
      <c r="R753" s="41"/>
      <c r="T753" s="44"/>
    </row>
    <row r="754" spans="2:20" s="42" customFormat="1" ht="15">
      <c r="B754" s="41"/>
      <c r="D754" s="41"/>
      <c r="F754" s="40"/>
      <c r="G754" s="41"/>
      <c r="I754" s="40"/>
      <c r="J754" s="41"/>
      <c r="K754" s="43"/>
      <c r="L754" s="40"/>
      <c r="M754" s="41"/>
      <c r="N754" s="43"/>
      <c r="O754" s="40"/>
      <c r="P754" s="41"/>
      <c r="Q754" s="43"/>
      <c r="R754" s="41"/>
      <c r="T754" s="44"/>
    </row>
    <row r="755" spans="2:20" s="42" customFormat="1" ht="15">
      <c r="B755" s="41"/>
      <c r="D755" s="41"/>
      <c r="F755" s="40"/>
      <c r="G755" s="41"/>
      <c r="I755" s="40"/>
      <c r="J755" s="41"/>
      <c r="K755" s="43"/>
      <c r="L755" s="40"/>
      <c r="M755" s="41"/>
      <c r="N755" s="43"/>
      <c r="O755" s="40"/>
      <c r="P755" s="41"/>
      <c r="Q755" s="43"/>
      <c r="R755" s="41"/>
      <c r="T755" s="44"/>
    </row>
    <row r="756" spans="2:20" s="42" customFormat="1" ht="15">
      <c r="B756" s="41"/>
      <c r="D756" s="41"/>
      <c r="F756" s="40"/>
      <c r="G756" s="41"/>
      <c r="I756" s="40"/>
      <c r="J756" s="41"/>
      <c r="K756" s="43"/>
      <c r="L756" s="40"/>
      <c r="M756" s="41"/>
      <c r="N756" s="43"/>
      <c r="O756" s="40"/>
      <c r="P756" s="41"/>
      <c r="Q756" s="43"/>
      <c r="R756" s="41"/>
      <c r="T756" s="44"/>
    </row>
    <row r="757" spans="2:20" s="42" customFormat="1" ht="15">
      <c r="B757" s="41"/>
      <c r="D757" s="41"/>
      <c r="F757" s="40"/>
      <c r="G757" s="41"/>
      <c r="I757" s="40"/>
      <c r="J757" s="41"/>
      <c r="K757" s="43"/>
      <c r="L757" s="40"/>
      <c r="M757" s="41"/>
      <c r="N757" s="43"/>
      <c r="O757" s="40"/>
      <c r="P757" s="41"/>
      <c r="Q757" s="43"/>
      <c r="R757" s="41"/>
      <c r="T757" s="44"/>
    </row>
    <row r="758" spans="2:20" s="42" customFormat="1" ht="15">
      <c r="B758" s="41"/>
      <c r="D758" s="41"/>
      <c r="F758" s="40"/>
      <c r="G758" s="41"/>
      <c r="I758" s="40"/>
      <c r="J758" s="41"/>
      <c r="K758" s="43"/>
      <c r="L758" s="40"/>
      <c r="M758" s="41"/>
      <c r="N758" s="43"/>
      <c r="O758" s="40"/>
      <c r="P758" s="41"/>
      <c r="Q758" s="43"/>
      <c r="R758" s="41"/>
      <c r="T758" s="44"/>
    </row>
    <row r="759" spans="2:20" s="42" customFormat="1" ht="15">
      <c r="B759" s="41"/>
      <c r="D759" s="41"/>
      <c r="F759" s="40"/>
      <c r="G759" s="41"/>
      <c r="I759" s="40"/>
      <c r="J759" s="41"/>
      <c r="K759" s="43"/>
      <c r="L759" s="40"/>
      <c r="M759" s="41"/>
      <c r="N759" s="43"/>
      <c r="O759" s="40"/>
      <c r="P759" s="41"/>
      <c r="Q759" s="43"/>
      <c r="R759" s="41"/>
      <c r="T759" s="44"/>
    </row>
    <row r="760" spans="2:20" s="42" customFormat="1" ht="15">
      <c r="B760" s="41"/>
      <c r="D760" s="41"/>
      <c r="F760" s="40"/>
      <c r="G760" s="41"/>
      <c r="I760" s="40"/>
      <c r="J760" s="41"/>
      <c r="K760" s="43"/>
      <c r="L760" s="40"/>
      <c r="M760" s="41"/>
      <c r="N760" s="43"/>
      <c r="O760" s="40"/>
      <c r="P760" s="41"/>
      <c r="Q760" s="43"/>
      <c r="R760" s="41"/>
      <c r="T760" s="44"/>
    </row>
    <row r="761" spans="2:20" s="42" customFormat="1" ht="15">
      <c r="B761" s="41"/>
      <c r="D761" s="41"/>
      <c r="F761" s="40"/>
      <c r="G761" s="41"/>
      <c r="I761" s="40"/>
      <c r="J761" s="41"/>
      <c r="K761" s="43"/>
      <c r="L761" s="40"/>
      <c r="M761" s="41"/>
      <c r="N761" s="43"/>
      <c r="O761" s="40"/>
      <c r="P761" s="41"/>
      <c r="Q761" s="43"/>
      <c r="R761" s="41"/>
      <c r="T761" s="44"/>
    </row>
    <row r="762" spans="2:20" s="42" customFormat="1" ht="15">
      <c r="B762" s="41"/>
      <c r="D762" s="41"/>
      <c r="F762" s="40"/>
      <c r="G762" s="41"/>
      <c r="I762" s="40"/>
      <c r="J762" s="41"/>
      <c r="K762" s="43"/>
      <c r="L762" s="40"/>
      <c r="M762" s="41"/>
      <c r="N762" s="43"/>
      <c r="O762" s="40"/>
      <c r="P762" s="41"/>
      <c r="Q762" s="43"/>
      <c r="R762" s="41"/>
      <c r="T762" s="44"/>
    </row>
    <row r="763" spans="2:20" s="42" customFormat="1" ht="15">
      <c r="B763" s="41"/>
      <c r="D763" s="41"/>
      <c r="F763" s="40"/>
      <c r="G763" s="41"/>
      <c r="I763" s="40"/>
      <c r="J763" s="41"/>
      <c r="K763" s="43"/>
      <c r="L763" s="40"/>
      <c r="M763" s="41"/>
      <c r="N763" s="43"/>
      <c r="O763" s="40"/>
      <c r="P763" s="41"/>
      <c r="Q763" s="43"/>
      <c r="R763" s="41"/>
      <c r="T763" s="44"/>
    </row>
    <row r="764" spans="2:20" s="42" customFormat="1" ht="15">
      <c r="B764" s="41"/>
      <c r="D764" s="41"/>
      <c r="F764" s="40"/>
      <c r="G764" s="41"/>
      <c r="I764" s="40"/>
      <c r="J764" s="41"/>
      <c r="K764" s="43"/>
      <c r="L764" s="40"/>
      <c r="M764" s="41"/>
      <c r="N764" s="43"/>
      <c r="O764" s="40"/>
      <c r="P764" s="41"/>
      <c r="Q764" s="43"/>
      <c r="R764" s="41"/>
      <c r="T764" s="44"/>
    </row>
    <row r="765" spans="2:20" s="42" customFormat="1" ht="15">
      <c r="B765" s="41"/>
      <c r="D765" s="41"/>
      <c r="F765" s="40"/>
      <c r="G765" s="41"/>
      <c r="I765" s="40"/>
      <c r="J765" s="41"/>
      <c r="K765" s="43"/>
      <c r="L765" s="40"/>
      <c r="M765" s="41"/>
      <c r="N765" s="43"/>
      <c r="O765" s="40"/>
      <c r="P765" s="41"/>
      <c r="Q765" s="43"/>
      <c r="R765" s="41"/>
      <c r="T765" s="44"/>
    </row>
    <row r="766" spans="2:20" s="42" customFormat="1" ht="15">
      <c r="B766" s="41"/>
      <c r="D766" s="41"/>
      <c r="F766" s="40"/>
      <c r="G766" s="41"/>
      <c r="I766" s="40"/>
      <c r="J766" s="41"/>
      <c r="K766" s="43"/>
      <c r="L766" s="40"/>
      <c r="M766" s="41"/>
      <c r="N766" s="43"/>
      <c r="O766" s="40"/>
      <c r="P766" s="41"/>
      <c r="Q766" s="43"/>
      <c r="R766" s="41"/>
      <c r="T766" s="44"/>
    </row>
    <row r="767" spans="2:20" s="42" customFormat="1" ht="15">
      <c r="B767" s="41"/>
      <c r="D767" s="41"/>
      <c r="F767" s="40"/>
      <c r="G767" s="41"/>
      <c r="I767" s="40"/>
      <c r="J767" s="41"/>
      <c r="K767" s="43"/>
      <c r="L767" s="40"/>
      <c r="M767" s="41"/>
      <c r="N767" s="43"/>
      <c r="O767" s="40"/>
      <c r="P767" s="41"/>
      <c r="Q767" s="43"/>
      <c r="R767" s="41"/>
      <c r="T767" s="44"/>
    </row>
    <row r="768" spans="2:20" s="42" customFormat="1" ht="15">
      <c r="B768" s="41"/>
      <c r="D768" s="41"/>
      <c r="F768" s="40"/>
      <c r="G768" s="41"/>
      <c r="I768" s="40"/>
      <c r="J768" s="41"/>
      <c r="K768" s="43"/>
      <c r="L768" s="40"/>
      <c r="M768" s="41"/>
      <c r="N768" s="43"/>
      <c r="O768" s="40"/>
      <c r="P768" s="41"/>
      <c r="Q768" s="43"/>
      <c r="R768" s="41"/>
      <c r="T768" s="44"/>
    </row>
    <row r="769" spans="2:20" s="42" customFormat="1" ht="15">
      <c r="B769" s="41"/>
      <c r="D769" s="41"/>
      <c r="F769" s="40"/>
      <c r="G769" s="41"/>
      <c r="I769" s="40"/>
      <c r="J769" s="41"/>
      <c r="K769" s="43"/>
      <c r="L769" s="40"/>
      <c r="M769" s="41"/>
      <c r="N769" s="43"/>
      <c r="O769" s="40"/>
      <c r="P769" s="41"/>
      <c r="Q769" s="43"/>
      <c r="R769" s="41"/>
      <c r="T769" s="44"/>
    </row>
    <row r="770" spans="2:20" s="42" customFormat="1" ht="15">
      <c r="B770" s="41"/>
      <c r="D770" s="41"/>
      <c r="F770" s="40"/>
      <c r="G770" s="41"/>
      <c r="I770" s="40"/>
      <c r="J770" s="41"/>
      <c r="K770" s="43"/>
      <c r="L770" s="40"/>
      <c r="M770" s="41"/>
      <c r="N770" s="43"/>
      <c r="O770" s="40"/>
      <c r="P770" s="41"/>
      <c r="Q770" s="43"/>
      <c r="R770" s="41"/>
      <c r="T770" s="44"/>
    </row>
    <row r="771" spans="2:20" s="42" customFormat="1" ht="15">
      <c r="B771" s="41"/>
      <c r="D771" s="41"/>
      <c r="F771" s="40"/>
      <c r="G771" s="41"/>
      <c r="I771" s="40"/>
      <c r="J771" s="41"/>
      <c r="K771" s="43"/>
      <c r="L771" s="40"/>
      <c r="M771" s="41"/>
      <c r="N771" s="43"/>
      <c r="O771" s="40"/>
      <c r="P771" s="41"/>
      <c r="Q771" s="43"/>
      <c r="R771" s="41"/>
      <c r="T771" s="44"/>
    </row>
    <row r="772" spans="2:20" s="42" customFormat="1" ht="15">
      <c r="B772" s="41"/>
      <c r="D772" s="41"/>
      <c r="F772" s="40"/>
      <c r="G772" s="41"/>
      <c r="I772" s="40"/>
      <c r="J772" s="41"/>
      <c r="K772" s="43"/>
      <c r="L772" s="40"/>
      <c r="M772" s="41"/>
      <c r="N772" s="43"/>
      <c r="O772" s="40"/>
      <c r="P772" s="41"/>
      <c r="Q772" s="43"/>
      <c r="R772" s="41"/>
      <c r="T772" s="44"/>
    </row>
    <row r="773" spans="2:20" s="42" customFormat="1" ht="15">
      <c r="B773" s="41"/>
      <c r="D773" s="41"/>
      <c r="F773" s="40"/>
      <c r="G773" s="41"/>
      <c r="I773" s="40"/>
      <c r="J773" s="41"/>
      <c r="K773" s="43"/>
      <c r="L773" s="40"/>
      <c r="M773" s="41"/>
      <c r="N773" s="43"/>
      <c r="O773" s="40"/>
      <c r="P773" s="41"/>
      <c r="Q773" s="43"/>
      <c r="R773" s="41"/>
      <c r="T773" s="44"/>
    </row>
    <row r="774" spans="2:20" s="42" customFormat="1" ht="15">
      <c r="B774" s="41"/>
      <c r="D774" s="41"/>
      <c r="F774" s="40"/>
      <c r="G774" s="41"/>
      <c r="I774" s="40"/>
      <c r="J774" s="41"/>
      <c r="K774" s="43"/>
      <c r="L774" s="40"/>
      <c r="M774" s="41"/>
      <c r="N774" s="43"/>
      <c r="O774" s="40"/>
      <c r="P774" s="41"/>
      <c r="Q774" s="43"/>
      <c r="R774" s="41"/>
      <c r="T774" s="44"/>
    </row>
    <row r="775" spans="2:20" s="42" customFormat="1" ht="15">
      <c r="B775" s="41"/>
      <c r="D775" s="41"/>
      <c r="F775" s="40"/>
      <c r="G775" s="41"/>
      <c r="I775" s="40"/>
      <c r="J775" s="41"/>
      <c r="K775" s="43"/>
      <c r="L775" s="40"/>
      <c r="M775" s="41"/>
      <c r="N775" s="43"/>
      <c r="O775" s="40"/>
      <c r="P775" s="41"/>
      <c r="Q775" s="43"/>
      <c r="R775" s="41"/>
      <c r="T775" s="44"/>
    </row>
    <row r="776" spans="2:20" s="42" customFormat="1" ht="15">
      <c r="B776" s="41"/>
      <c r="D776" s="41"/>
      <c r="F776" s="40"/>
      <c r="G776" s="41"/>
      <c r="I776" s="40"/>
      <c r="J776" s="41"/>
      <c r="K776" s="43"/>
      <c r="L776" s="40"/>
      <c r="M776" s="41"/>
      <c r="N776" s="43"/>
      <c r="O776" s="40"/>
      <c r="P776" s="41"/>
      <c r="Q776" s="43"/>
      <c r="R776" s="41"/>
      <c r="T776" s="44"/>
    </row>
    <row r="777" spans="2:20" s="42" customFormat="1" ht="15">
      <c r="B777" s="41"/>
      <c r="D777" s="41"/>
      <c r="F777" s="40"/>
      <c r="G777" s="41"/>
      <c r="I777" s="40"/>
      <c r="J777" s="41"/>
      <c r="K777" s="43"/>
      <c r="L777" s="40"/>
      <c r="M777" s="41"/>
      <c r="N777" s="43"/>
      <c r="O777" s="40"/>
      <c r="P777" s="41"/>
      <c r="Q777" s="43"/>
      <c r="R777" s="41"/>
      <c r="T777" s="44"/>
    </row>
    <row r="778" spans="2:20" s="42" customFormat="1" ht="15">
      <c r="B778" s="41"/>
      <c r="D778" s="41"/>
      <c r="F778" s="40"/>
      <c r="G778" s="41"/>
      <c r="I778" s="40"/>
      <c r="J778" s="41"/>
      <c r="K778" s="43"/>
      <c r="L778" s="40"/>
      <c r="M778" s="41"/>
      <c r="N778" s="43"/>
      <c r="O778" s="40"/>
      <c r="P778" s="41"/>
      <c r="Q778" s="43"/>
      <c r="R778" s="41"/>
      <c r="T778" s="44"/>
    </row>
    <row r="779" spans="2:20" s="42" customFormat="1" ht="15">
      <c r="B779" s="41"/>
      <c r="D779" s="41"/>
      <c r="F779" s="40"/>
      <c r="G779" s="41"/>
      <c r="I779" s="40"/>
      <c r="J779" s="41"/>
      <c r="K779" s="43"/>
      <c r="L779" s="40"/>
      <c r="M779" s="41"/>
      <c r="N779" s="43"/>
      <c r="O779" s="40"/>
      <c r="P779" s="41"/>
      <c r="Q779" s="43"/>
      <c r="R779" s="41"/>
      <c r="T779" s="44"/>
    </row>
    <row r="780" spans="2:20" s="42" customFormat="1" ht="15">
      <c r="B780" s="41"/>
      <c r="D780" s="41"/>
      <c r="F780" s="40"/>
      <c r="G780" s="41"/>
      <c r="I780" s="40"/>
      <c r="J780" s="41"/>
      <c r="K780" s="43"/>
      <c r="L780" s="40"/>
      <c r="M780" s="41"/>
      <c r="N780" s="43"/>
      <c r="O780" s="40"/>
      <c r="P780" s="41"/>
      <c r="Q780" s="43"/>
      <c r="R780" s="41"/>
      <c r="T780" s="44"/>
    </row>
    <row r="781" spans="2:20" s="42" customFormat="1" ht="15">
      <c r="B781" s="41"/>
      <c r="D781" s="41"/>
      <c r="F781" s="40"/>
      <c r="G781" s="41"/>
      <c r="I781" s="40"/>
      <c r="J781" s="41"/>
      <c r="K781" s="43"/>
      <c r="L781" s="40"/>
      <c r="M781" s="41"/>
      <c r="N781" s="43"/>
      <c r="O781" s="40"/>
      <c r="P781" s="41"/>
      <c r="Q781" s="43"/>
      <c r="R781" s="41"/>
      <c r="T781" s="44"/>
    </row>
    <row r="782" spans="2:20" s="42" customFormat="1" ht="15">
      <c r="B782" s="41"/>
      <c r="D782" s="41"/>
      <c r="F782" s="40"/>
      <c r="G782" s="41"/>
      <c r="I782" s="40"/>
      <c r="J782" s="41"/>
      <c r="K782" s="43"/>
      <c r="L782" s="40"/>
      <c r="M782" s="41"/>
      <c r="N782" s="43"/>
      <c r="O782" s="40"/>
      <c r="P782" s="41"/>
      <c r="Q782" s="43"/>
      <c r="R782" s="41"/>
      <c r="T782" s="44"/>
    </row>
    <row r="783" spans="2:20" s="42" customFormat="1" ht="15">
      <c r="B783" s="41"/>
      <c r="D783" s="41"/>
      <c r="F783" s="40"/>
      <c r="G783" s="41"/>
      <c r="I783" s="40"/>
      <c r="J783" s="41"/>
      <c r="K783" s="43"/>
      <c r="L783" s="40"/>
      <c r="M783" s="41"/>
      <c r="N783" s="43"/>
      <c r="O783" s="40"/>
      <c r="P783" s="41"/>
      <c r="Q783" s="43"/>
      <c r="R783" s="41"/>
      <c r="T783" s="44"/>
    </row>
    <row r="784" spans="2:20" s="42" customFormat="1" ht="15">
      <c r="B784" s="41"/>
      <c r="D784" s="41"/>
      <c r="F784" s="40"/>
      <c r="G784" s="41"/>
      <c r="I784" s="40"/>
      <c r="J784" s="41"/>
      <c r="K784" s="43"/>
      <c r="L784" s="40"/>
      <c r="M784" s="41"/>
      <c r="N784" s="43"/>
      <c r="O784" s="40"/>
      <c r="P784" s="41"/>
      <c r="Q784" s="43"/>
      <c r="R784" s="41"/>
      <c r="T784" s="44"/>
    </row>
    <row r="785" spans="2:20" s="42" customFormat="1" ht="15">
      <c r="B785" s="41"/>
      <c r="D785" s="41"/>
      <c r="F785" s="40"/>
      <c r="G785" s="41"/>
      <c r="I785" s="40"/>
      <c r="J785" s="41"/>
      <c r="K785" s="43"/>
      <c r="L785" s="40"/>
      <c r="M785" s="41"/>
      <c r="N785" s="43"/>
      <c r="O785" s="40"/>
      <c r="P785" s="41"/>
      <c r="Q785" s="43"/>
      <c r="R785" s="41"/>
      <c r="T785" s="44"/>
    </row>
    <row r="786" spans="2:20" s="42" customFormat="1" ht="15">
      <c r="B786" s="41"/>
      <c r="D786" s="41"/>
      <c r="F786" s="40"/>
      <c r="G786" s="41"/>
      <c r="I786" s="40"/>
      <c r="J786" s="41"/>
      <c r="K786" s="43"/>
      <c r="L786" s="40"/>
      <c r="M786" s="41"/>
      <c r="N786" s="43"/>
      <c r="O786" s="40"/>
      <c r="P786" s="41"/>
      <c r="Q786" s="43"/>
      <c r="R786" s="41"/>
      <c r="T786" s="44"/>
    </row>
    <row r="787" spans="2:20" s="42" customFormat="1" ht="15">
      <c r="B787" s="41"/>
      <c r="D787" s="41"/>
      <c r="F787" s="40"/>
      <c r="G787" s="41"/>
      <c r="I787" s="40"/>
      <c r="J787" s="41"/>
      <c r="K787" s="43"/>
      <c r="L787" s="40"/>
      <c r="M787" s="41"/>
      <c r="N787" s="43"/>
      <c r="O787" s="40"/>
      <c r="P787" s="41"/>
      <c r="Q787" s="43"/>
      <c r="R787" s="41"/>
      <c r="T787" s="44"/>
    </row>
    <row r="788" spans="2:20" s="42" customFormat="1" ht="15">
      <c r="B788" s="41"/>
      <c r="D788" s="41"/>
      <c r="F788" s="40"/>
      <c r="G788" s="41"/>
      <c r="I788" s="40"/>
      <c r="J788" s="41"/>
      <c r="K788" s="43"/>
      <c r="L788" s="40"/>
      <c r="M788" s="41"/>
      <c r="N788" s="43"/>
      <c r="O788" s="40"/>
      <c r="P788" s="41"/>
      <c r="Q788" s="43"/>
      <c r="R788" s="41"/>
      <c r="T788" s="44"/>
    </row>
    <row r="789" spans="2:20" s="42" customFormat="1" ht="15">
      <c r="B789" s="41"/>
      <c r="D789" s="41"/>
      <c r="F789" s="40"/>
      <c r="G789" s="41"/>
      <c r="I789" s="40"/>
      <c r="J789" s="41"/>
      <c r="K789" s="43"/>
      <c r="L789" s="40"/>
      <c r="M789" s="41"/>
      <c r="N789" s="43"/>
      <c r="O789" s="40"/>
      <c r="P789" s="41"/>
      <c r="Q789" s="43"/>
      <c r="R789" s="41"/>
      <c r="T789" s="44"/>
    </row>
    <row r="790" spans="2:20" s="42" customFormat="1" ht="15">
      <c r="B790" s="41"/>
      <c r="D790" s="41"/>
      <c r="F790" s="40"/>
      <c r="G790" s="41"/>
      <c r="I790" s="40"/>
      <c r="J790" s="41"/>
      <c r="K790" s="43"/>
      <c r="L790" s="40"/>
      <c r="M790" s="41"/>
      <c r="N790" s="43"/>
      <c r="O790" s="40"/>
      <c r="P790" s="41"/>
      <c r="Q790" s="43"/>
      <c r="R790" s="41"/>
      <c r="T790" s="44"/>
    </row>
    <row r="791" spans="2:20" s="42" customFormat="1" ht="15">
      <c r="B791" s="41"/>
      <c r="D791" s="41"/>
      <c r="F791" s="40"/>
      <c r="G791" s="41"/>
      <c r="I791" s="40"/>
      <c r="J791" s="41"/>
      <c r="K791" s="43"/>
      <c r="L791" s="40"/>
      <c r="M791" s="41"/>
      <c r="N791" s="43"/>
      <c r="O791" s="40"/>
      <c r="P791" s="41"/>
      <c r="Q791" s="43"/>
      <c r="R791" s="41"/>
      <c r="T791" s="44"/>
    </row>
    <row r="792" spans="2:20" s="42" customFormat="1" ht="15">
      <c r="B792" s="41"/>
      <c r="D792" s="41"/>
      <c r="F792" s="40"/>
      <c r="G792" s="41"/>
      <c r="I792" s="40"/>
      <c r="J792" s="41"/>
      <c r="K792" s="43"/>
      <c r="L792" s="40"/>
      <c r="M792" s="41"/>
      <c r="N792" s="43"/>
      <c r="O792" s="40"/>
      <c r="P792" s="41"/>
      <c r="Q792" s="43"/>
      <c r="R792" s="41"/>
      <c r="T792" s="44"/>
    </row>
    <row r="793" spans="2:20" s="42" customFormat="1" ht="15">
      <c r="B793" s="41"/>
      <c r="D793" s="41"/>
      <c r="F793" s="40"/>
      <c r="G793" s="41"/>
      <c r="I793" s="40"/>
      <c r="J793" s="41"/>
      <c r="K793" s="43"/>
      <c r="L793" s="40"/>
      <c r="M793" s="41"/>
      <c r="N793" s="43"/>
      <c r="O793" s="40"/>
      <c r="P793" s="41"/>
      <c r="Q793" s="43"/>
      <c r="R793" s="41"/>
      <c r="T793" s="44"/>
    </row>
    <row r="794" spans="2:20" s="42" customFormat="1" ht="15">
      <c r="B794" s="41"/>
      <c r="D794" s="41"/>
      <c r="F794" s="40"/>
      <c r="G794" s="41"/>
      <c r="I794" s="40"/>
      <c r="J794" s="41"/>
      <c r="K794" s="43"/>
      <c r="L794" s="40"/>
      <c r="M794" s="41"/>
      <c r="N794" s="43"/>
      <c r="O794" s="40"/>
      <c r="P794" s="41"/>
      <c r="Q794" s="43"/>
      <c r="R794" s="41"/>
      <c r="T794" s="44"/>
    </row>
    <row r="795" spans="2:20" s="42" customFormat="1" ht="15">
      <c r="B795" s="41"/>
      <c r="D795" s="41"/>
      <c r="F795" s="40"/>
      <c r="G795" s="41"/>
      <c r="I795" s="40"/>
      <c r="J795" s="41"/>
      <c r="K795" s="43"/>
      <c r="L795" s="40"/>
      <c r="M795" s="41"/>
      <c r="N795" s="43"/>
      <c r="O795" s="40"/>
      <c r="P795" s="41"/>
      <c r="Q795" s="43"/>
      <c r="R795" s="41"/>
      <c r="T795" s="44"/>
    </row>
    <row r="796" spans="2:20" s="42" customFormat="1" ht="15">
      <c r="B796" s="41"/>
      <c r="D796" s="41"/>
      <c r="F796" s="40"/>
      <c r="G796" s="41"/>
      <c r="I796" s="40"/>
      <c r="J796" s="41"/>
      <c r="K796" s="43"/>
      <c r="L796" s="40"/>
      <c r="M796" s="41"/>
      <c r="N796" s="43"/>
      <c r="O796" s="40"/>
      <c r="P796" s="41"/>
      <c r="Q796" s="43"/>
      <c r="R796" s="41"/>
      <c r="T796" s="44"/>
    </row>
    <row r="797" spans="2:20" s="42" customFormat="1" ht="15">
      <c r="B797" s="41"/>
      <c r="D797" s="41"/>
      <c r="F797" s="40"/>
      <c r="G797" s="41"/>
      <c r="I797" s="40"/>
      <c r="J797" s="41"/>
      <c r="K797" s="43"/>
      <c r="L797" s="40"/>
      <c r="M797" s="41"/>
      <c r="N797" s="43"/>
      <c r="O797" s="40"/>
      <c r="P797" s="41"/>
      <c r="Q797" s="43"/>
      <c r="R797" s="41"/>
      <c r="T797" s="44"/>
    </row>
    <row r="798" spans="2:20" s="42" customFormat="1" ht="15">
      <c r="B798" s="41"/>
      <c r="D798" s="41"/>
      <c r="F798" s="40"/>
      <c r="G798" s="41"/>
      <c r="I798" s="40"/>
      <c r="J798" s="41"/>
      <c r="K798" s="43"/>
      <c r="L798" s="40"/>
      <c r="M798" s="41"/>
      <c r="N798" s="43"/>
      <c r="O798" s="40"/>
      <c r="P798" s="41"/>
      <c r="Q798" s="43"/>
      <c r="R798" s="41"/>
      <c r="T798" s="44"/>
    </row>
    <row r="799" spans="2:20" s="42" customFormat="1" ht="15">
      <c r="B799" s="41"/>
      <c r="D799" s="41"/>
      <c r="F799" s="40"/>
      <c r="G799" s="41"/>
      <c r="I799" s="40"/>
      <c r="J799" s="41"/>
      <c r="K799" s="43"/>
      <c r="L799" s="40"/>
      <c r="M799" s="41"/>
      <c r="N799" s="43"/>
      <c r="O799" s="40"/>
      <c r="P799" s="41"/>
      <c r="Q799" s="43"/>
      <c r="R799" s="41"/>
      <c r="T799" s="44"/>
    </row>
    <row r="800" spans="2:20" s="42" customFormat="1" ht="15">
      <c r="B800" s="41"/>
      <c r="D800" s="41"/>
      <c r="F800" s="40"/>
      <c r="G800" s="41"/>
      <c r="I800" s="40"/>
      <c r="J800" s="41"/>
      <c r="K800" s="43"/>
      <c r="L800" s="40"/>
      <c r="M800" s="41"/>
      <c r="N800" s="43"/>
      <c r="O800" s="40"/>
      <c r="P800" s="41"/>
      <c r="Q800" s="43"/>
      <c r="R800" s="41"/>
      <c r="T800" s="44"/>
    </row>
    <row r="801" spans="2:20" s="42" customFormat="1" ht="15">
      <c r="B801" s="41"/>
      <c r="D801" s="41"/>
      <c r="F801" s="40"/>
      <c r="G801" s="41"/>
      <c r="I801" s="40"/>
      <c r="J801" s="41"/>
      <c r="K801" s="43"/>
      <c r="L801" s="40"/>
      <c r="M801" s="41"/>
      <c r="N801" s="43"/>
      <c r="O801" s="40"/>
      <c r="P801" s="41"/>
      <c r="Q801" s="43"/>
      <c r="R801" s="41"/>
      <c r="T801" s="44"/>
    </row>
    <row r="802" spans="2:20" s="42" customFormat="1" ht="15">
      <c r="B802" s="41"/>
      <c r="D802" s="41"/>
      <c r="F802" s="40"/>
      <c r="G802" s="41"/>
      <c r="I802" s="40"/>
      <c r="J802" s="41"/>
      <c r="K802" s="43"/>
      <c r="L802" s="40"/>
      <c r="M802" s="41"/>
      <c r="N802" s="43"/>
      <c r="O802" s="40"/>
      <c r="P802" s="41"/>
      <c r="Q802" s="43"/>
      <c r="R802" s="41"/>
      <c r="T802" s="44"/>
    </row>
    <row r="803" spans="2:20" s="42" customFormat="1" ht="15">
      <c r="B803" s="41"/>
      <c r="D803" s="41"/>
      <c r="F803" s="40"/>
      <c r="G803" s="41"/>
      <c r="I803" s="40"/>
      <c r="J803" s="41"/>
      <c r="K803" s="43"/>
      <c r="L803" s="40"/>
      <c r="M803" s="41"/>
      <c r="N803" s="43"/>
      <c r="O803" s="40"/>
      <c r="P803" s="41"/>
      <c r="Q803" s="43"/>
      <c r="R803" s="41"/>
      <c r="T803" s="44"/>
    </row>
    <row r="804" spans="2:20" s="42" customFormat="1" ht="15">
      <c r="B804" s="41"/>
      <c r="D804" s="41"/>
      <c r="F804" s="40"/>
      <c r="G804" s="41"/>
      <c r="I804" s="40"/>
      <c r="J804" s="41"/>
      <c r="K804" s="43"/>
      <c r="L804" s="40"/>
      <c r="M804" s="41"/>
      <c r="N804" s="43"/>
      <c r="O804" s="40"/>
      <c r="P804" s="41"/>
      <c r="Q804" s="43"/>
      <c r="R804" s="41"/>
      <c r="T804" s="44"/>
    </row>
    <row r="805" spans="2:20" s="42" customFormat="1" ht="15">
      <c r="B805" s="41"/>
      <c r="D805" s="41"/>
      <c r="F805" s="40"/>
      <c r="G805" s="41"/>
      <c r="I805" s="40"/>
      <c r="J805" s="41"/>
      <c r="K805" s="43"/>
      <c r="L805" s="40"/>
      <c r="M805" s="41"/>
      <c r="N805" s="43"/>
      <c r="O805" s="40"/>
      <c r="P805" s="41"/>
      <c r="Q805" s="43"/>
      <c r="R805" s="41"/>
      <c r="T805" s="44"/>
    </row>
    <row r="806" spans="2:20" s="42" customFormat="1" ht="15">
      <c r="B806" s="41"/>
      <c r="D806" s="41"/>
      <c r="F806" s="40"/>
      <c r="G806" s="41"/>
      <c r="I806" s="40"/>
      <c r="J806" s="41"/>
      <c r="K806" s="43"/>
      <c r="L806" s="40"/>
      <c r="M806" s="41"/>
      <c r="N806" s="43"/>
      <c r="O806" s="40"/>
      <c r="P806" s="41"/>
      <c r="Q806" s="43"/>
      <c r="R806" s="41"/>
      <c r="T806" s="44"/>
    </row>
    <row r="807" spans="2:20" s="42" customFormat="1" ht="15">
      <c r="B807" s="41"/>
      <c r="D807" s="41"/>
      <c r="F807" s="40"/>
      <c r="G807" s="41"/>
      <c r="I807" s="40"/>
      <c r="J807" s="41"/>
      <c r="K807" s="43"/>
      <c r="L807" s="40"/>
      <c r="M807" s="41"/>
      <c r="N807" s="43"/>
      <c r="O807" s="40"/>
      <c r="P807" s="41"/>
      <c r="Q807" s="43"/>
      <c r="R807" s="41"/>
      <c r="T807" s="44"/>
    </row>
    <row r="808" spans="2:20" s="42" customFormat="1" ht="15">
      <c r="B808" s="41"/>
      <c r="D808" s="41"/>
      <c r="F808" s="40"/>
      <c r="G808" s="41"/>
      <c r="I808" s="40"/>
      <c r="J808" s="41"/>
      <c r="K808" s="43"/>
      <c r="L808" s="40"/>
      <c r="M808" s="41"/>
      <c r="N808" s="43"/>
      <c r="O808" s="40"/>
      <c r="P808" s="41"/>
      <c r="Q808" s="43"/>
      <c r="R808" s="41"/>
      <c r="T808" s="44"/>
    </row>
    <row r="809" spans="2:20" s="42" customFormat="1" ht="15">
      <c r="B809" s="41"/>
      <c r="D809" s="41"/>
      <c r="F809" s="40"/>
      <c r="G809" s="41"/>
      <c r="I809" s="40"/>
      <c r="J809" s="41"/>
      <c r="K809" s="43"/>
      <c r="L809" s="40"/>
      <c r="M809" s="41"/>
      <c r="N809" s="43"/>
      <c r="O809" s="40"/>
      <c r="P809" s="41"/>
      <c r="Q809" s="43"/>
      <c r="R809" s="41"/>
      <c r="T809" s="44"/>
    </row>
    <row r="810" spans="2:20" s="42" customFormat="1" ht="15">
      <c r="B810" s="41"/>
      <c r="D810" s="41"/>
      <c r="F810" s="40"/>
      <c r="G810" s="41"/>
      <c r="I810" s="40"/>
      <c r="J810" s="41"/>
      <c r="K810" s="43"/>
      <c r="L810" s="40"/>
      <c r="M810" s="41"/>
      <c r="N810" s="43"/>
      <c r="O810" s="40"/>
      <c r="P810" s="41"/>
      <c r="Q810" s="43"/>
      <c r="R810" s="41"/>
      <c r="T810" s="44"/>
    </row>
    <row r="811" spans="2:20" s="42" customFormat="1" ht="15">
      <c r="B811" s="41"/>
      <c r="D811" s="41"/>
      <c r="F811" s="40"/>
      <c r="G811" s="41"/>
      <c r="I811" s="40"/>
      <c r="J811" s="41"/>
      <c r="K811" s="43"/>
      <c r="L811" s="40"/>
      <c r="M811" s="41"/>
      <c r="N811" s="43"/>
      <c r="O811" s="40"/>
      <c r="P811" s="41"/>
      <c r="Q811" s="43"/>
      <c r="R811" s="41"/>
      <c r="T811" s="44"/>
    </row>
    <row r="812" spans="2:20" s="42" customFormat="1" ht="15">
      <c r="B812" s="41"/>
      <c r="D812" s="41"/>
      <c r="F812" s="40"/>
      <c r="G812" s="41"/>
      <c r="I812" s="40"/>
      <c r="J812" s="41"/>
      <c r="K812" s="43"/>
      <c r="L812" s="40"/>
      <c r="M812" s="41"/>
      <c r="N812" s="43"/>
      <c r="O812" s="40"/>
      <c r="P812" s="41"/>
      <c r="Q812" s="43"/>
      <c r="R812" s="41"/>
      <c r="T812" s="44"/>
    </row>
    <row r="813" spans="2:20" s="42" customFormat="1" ht="15">
      <c r="B813" s="41"/>
      <c r="D813" s="41"/>
      <c r="F813" s="40"/>
      <c r="G813" s="41"/>
      <c r="I813" s="40"/>
      <c r="J813" s="41"/>
      <c r="K813" s="43"/>
      <c r="L813" s="40"/>
      <c r="M813" s="41"/>
      <c r="N813" s="43"/>
      <c r="O813" s="40"/>
      <c r="P813" s="41"/>
      <c r="Q813" s="43"/>
      <c r="R813" s="41"/>
      <c r="T813" s="44"/>
    </row>
    <row r="814" spans="2:20" s="42" customFormat="1" ht="15">
      <c r="B814" s="41"/>
      <c r="D814" s="41"/>
      <c r="F814" s="40"/>
      <c r="G814" s="41"/>
      <c r="I814" s="40"/>
      <c r="J814" s="41"/>
      <c r="K814" s="43"/>
      <c r="L814" s="40"/>
      <c r="M814" s="41"/>
      <c r="N814" s="43"/>
      <c r="O814" s="40"/>
      <c r="P814" s="41"/>
      <c r="Q814" s="43"/>
      <c r="R814" s="41"/>
      <c r="T814" s="44"/>
    </row>
    <row r="815" spans="2:20" s="42" customFormat="1" ht="15">
      <c r="B815" s="41"/>
      <c r="D815" s="41"/>
      <c r="F815" s="40"/>
      <c r="G815" s="41"/>
      <c r="I815" s="40"/>
      <c r="J815" s="41"/>
      <c r="K815" s="43"/>
      <c r="L815" s="40"/>
      <c r="M815" s="41"/>
      <c r="N815" s="43"/>
      <c r="O815" s="40"/>
      <c r="P815" s="41"/>
      <c r="Q815" s="43"/>
      <c r="R815" s="41"/>
      <c r="T815" s="44"/>
    </row>
    <row r="816" spans="2:20" s="42" customFormat="1" ht="15">
      <c r="B816" s="41"/>
      <c r="D816" s="41"/>
      <c r="F816" s="40"/>
      <c r="G816" s="41"/>
      <c r="I816" s="40"/>
      <c r="J816" s="41"/>
      <c r="K816" s="43"/>
      <c r="L816" s="40"/>
      <c r="M816" s="41"/>
      <c r="N816" s="43"/>
      <c r="O816" s="40"/>
      <c r="P816" s="41"/>
      <c r="Q816" s="43"/>
      <c r="R816" s="41"/>
      <c r="T816" s="44"/>
    </row>
    <row r="817" spans="2:20" s="42" customFormat="1" ht="15">
      <c r="B817" s="41"/>
      <c r="D817" s="41"/>
      <c r="F817" s="40"/>
      <c r="G817" s="41"/>
      <c r="I817" s="40"/>
      <c r="J817" s="41"/>
      <c r="K817" s="43"/>
      <c r="L817" s="40"/>
      <c r="M817" s="41"/>
      <c r="N817" s="43"/>
      <c r="O817" s="40"/>
      <c r="P817" s="41"/>
      <c r="Q817" s="43"/>
      <c r="R817" s="41"/>
      <c r="T817" s="44"/>
    </row>
    <row r="818" spans="2:20" s="42" customFormat="1" ht="15">
      <c r="B818" s="41"/>
      <c r="D818" s="41"/>
      <c r="F818" s="40"/>
      <c r="G818" s="41"/>
      <c r="I818" s="40"/>
      <c r="J818" s="41"/>
      <c r="K818" s="43"/>
      <c r="L818" s="40"/>
      <c r="M818" s="41"/>
      <c r="N818" s="43"/>
      <c r="O818" s="40"/>
      <c r="P818" s="41"/>
      <c r="Q818" s="43"/>
      <c r="R818" s="41"/>
      <c r="T818" s="44"/>
    </row>
    <row r="819" spans="2:20" s="42" customFormat="1" ht="15">
      <c r="B819" s="41"/>
      <c r="D819" s="41"/>
      <c r="F819" s="40"/>
      <c r="G819" s="41"/>
      <c r="I819" s="40"/>
      <c r="J819" s="41"/>
      <c r="K819" s="43"/>
      <c r="L819" s="40"/>
      <c r="M819" s="41"/>
      <c r="N819" s="43"/>
      <c r="O819" s="40"/>
      <c r="P819" s="41"/>
      <c r="Q819" s="43"/>
      <c r="R819" s="41"/>
      <c r="T819" s="44"/>
    </row>
    <row r="820" spans="2:20" s="42" customFormat="1" ht="15">
      <c r="B820" s="41"/>
      <c r="D820" s="41"/>
      <c r="F820" s="40"/>
      <c r="G820" s="41"/>
      <c r="I820" s="40"/>
      <c r="J820" s="41"/>
      <c r="K820" s="43"/>
      <c r="L820" s="40"/>
      <c r="M820" s="41"/>
      <c r="N820" s="43"/>
      <c r="O820" s="40"/>
      <c r="P820" s="41"/>
      <c r="Q820" s="43"/>
      <c r="R820" s="41"/>
      <c r="T820" s="44"/>
    </row>
    <row r="821" spans="2:20" s="42" customFormat="1" ht="15">
      <c r="B821" s="41"/>
      <c r="D821" s="41"/>
      <c r="F821" s="40"/>
      <c r="G821" s="41"/>
      <c r="I821" s="40"/>
      <c r="J821" s="41"/>
      <c r="K821" s="43"/>
      <c r="L821" s="40"/>
      <c r="M821" s="41"/>
      <c r="N821" s="43"/>
      <c r="O821" s="40"/>
      <c r="P821" s="41"/>
      <c r="Q821" s="43"/>
      <c r="R821" s="41"/>
      <c r="T821" s="44"/>
    </row>
    <row r="822" spans="2:20" s="42" customFormat="1" ht="15">
      <c r="B822" s="41"/>
      <c r="D822" s="41"/>
      <c r="F822" s="40"/>
      <c r="G822" s="41"/>
      <c r="I822" s="40"/>
      <c r="J822" s="41"/>
      <c r="K822" s="43"/>
      <c r="L822" s="40"/>
      <c r="M822" s="41"/>
      <c r="N822" s="43"/>
      <c r="O822" s="40"/>
      <c r="P822" s="41"/>
      <c r="Q822" s="43"/>
      <c r="R822" s="41"/>
      <c r="T822" s="44"/>
    </row>
    <row r="823" spans="2:20" s="42" customFormat="1" ht="15">
      <c r="B823" s="41"/>
      <c r="D823" s="41"/>
      <c r="F823" s="40"/>
      <c r="G823" s="41"/>
      <c r="I823" s="40"/>
      <c r="J823" s="41"/>
      <c r="K823" s="43"/>
      <c r="L823" s="40"/>
      <c r="M823" s="41"/>
      <c r="N823" s="43"/>
      <c r="O823" s="40"/>
      <c r="P823" s="41"/>
      <c r="Q823" s="43"/>
      <c r="R823" s="41"/>
      <c r="T823" s="44"/>
    </row>
    <row r="824" spans="2:20" s="42" customFormat="1" ht="15">
      <c r="B824" s="41"/>
      <c r="D824" s="41"/>
      <c r="F824" s="40"/>
      <c r="G824" s="41"/>
      <c r="I824" s="40"/>
      <c r="J824" s="41"/>
      <c r="K824" s="43"/>
      <c r="L824" s="40"/>
      <c r="M824" s="41"/>
      <c r="N824" s="43"/>
      <c r="O824" s="40"/>
      <c r="P824" s="41"/>
      <c r="Q824" s="43"/>
      <c r="R824" s="41"/>
      <c r="T824" s="44"/>
    </row>
    <row r="825" spans="2:20" s="42" customFormat="1" ht="15">
      <c r="B825" s="41"/>
      <c r="D825" s="41"/>
      <c r="F825" s="40"/>
      <c r="G825" s="41"/>
      <c r="I825" s="40"/>
      <c r="J825" s="41"/>
      <c r="K825" s="43"/>
      <c r="L825" s="40"/>
      <c r="M825" s="41"/>
      <c r="N825" s="43"/>
      <c r="O825" s="40"/>
      <c r="P825" s="41"/>
      <c r="Q825" s="43"/>
      <c r="R825" s="41"/>
      <c r="T825" s="44"/>
    </row>
    <row r="826" spans="2:20" s="42" customFormat="1" ht="15">
      <c r="B826" s="41"/>
      <c r="D826" s="41"/>
      <c r="F826" s="40"/>
      <c r="G826" s="41"/>
      <c r="I826" s="40"/>
      <c r="J826" s="41"/>
      <c r="K826" s="43"/>
      <c r="L826" s="40"/>
      <c r="M826" s="41"/>
      <c r="N826" s="43"/>
      <c r="O826" s="40"/>
      <c r="P826" s="41"/>
      <c r="Q826" s="43"/>
      <c r="R826" s="41"/>
      <c r="T826" s="44"/>
    </row>
    <row r="827" spans="2:20" s="42" customFormat="1" ht="15">
      <c r="B827" s="41"/>
      <c r="D827" s="41"/>
      <c r="F827" s="40"/>
      <c r="G827" s="41"/>
      <c r="I827" s="40"/>
      <c r="J827" s="41"/>
      <c r="K827" s="43"/>
      <c r="L827" s="40"/>
      <c r="M827" s="41"/>
      <c r="N827" s="43"/>
      <c r="O827" s="40"/>
      <c r="P827" s="41"/>
      <c r="Q827" s="43"/>
      <c r="R827" s="41"/>
      <c r="T827" s="44"/>
    </row>
    <row r="828" spans="2:20" s="42" customFormat="1" ht="15">
      <c r="B828" s="41"/>
      <c r="D828" s="41"/>
      <c r="F828" s="40"/>
      <c r="G828" s="41"/>
      <c r="I828" s="40"/>
      <c r="J828" s="41"/>
      <c r="K828" s="43"/>
      <c r="L828" s="40"/>
      <c r="M828" s="41"/>
      <c r="N828" s="43"/>
      <c r="O828" s="40"/>
      <c r="P828" s="41"/>
      <c r="Q828" s="43"/>
      <c r="R828" s="41"/>
      <c r="T828" s="44"/>
    </row>
    <row r="829" spans="2:20" s="42" customFormat="1" ht="15">
      <c r="B829" s="41"/>
      <c r="D829" s="41"/>
      <c r="F829" s="40"/>
      <c r="G829" s="41"/>
      <c r="I829" s="40"/>
      <c r="J829" s="41"/>
      <c r="K829" s="43"/>
      <c r="L829" s="40"/>
      <c r="M829" s="41"/>
      <c r="N829" s="43"/>
      <c r="O829" s="40"/>
      <c r="P829" s="41"/>
      <c r="Q829" s="43"/>
      <c r="R829" s="41"/>
      <c r="T829" s="44"/>
    </row>
    <row r="830" spans="2:20" s="42" customFormat="1" ht="15">
      <c r="B830" s="41"/>
      <c r="D830" s="41"/>
      <c r="F830" s="40"/>
      <c r="G830" s="41"/>
      <c r="I830" s="40"/>
      <c r="J830" s="41"/>
      <c r="K830" s="43"/>
      <c r="L830" s="40"/>
      <c r="M830" s="41"/>
      <c r="N830" s="43"/>
      <c r="O830" s="40"/>
      <c r="P830" s="41"/>
      <c r="Q830" s="43"/>
      <c r="R830" s="41"/>
      <c r="T830" s="44"/>
    </row>
    <row r="831" spans="2:20" s="42" customFormat="1" ht="15">
      <c r="B831" s="41"/>
      <c r="D831" s="41"/>
      <c r="F831" s="40"/>
      <c r="G831" s="41"/>
      <c r="I831" s="40"/>
      <c r="J831" s="41"/>
      <c r="K831" s="43"/>
      <c r="L831" s="40"/>
      <c r="M831" s="41"/>
      <c r="N831" s="43"/>
      <c r="O831" s="40"/>
      <c r="P831" s="41"/>
      <c r="Q831" s="43"/>
      <c r="R831" s="41"/>
      <c r="T831" s="44"/>
    </row>
    <row r="832" spans="2:20" s="42" customFormat="1" ht="15">
      <c r="B832" s="41"/>
      <c r="D832" s="41"/>
      <c r="F832" s="40"/>
      <c r="G832" s="41"/>
      <c r="I832" s="40"/>
      <c r="J832" s="41"/>
      <c r="K832" s="43"/>
      <c r="L832" s="40"/>
      <c r="M832" s="41"/>
      <c r="N832" s="43"/>
      <c r="O832" s="40"/>
      <c r="P832" s="41"/>
      <c r="Q832" s="43"/>
      <c r="R832" s="41"/>
      <c r="T832" s="44"/>
    </row>
    <row r="833" spans="2:20" s="42" customFormat="1" ht="15">
      <c r="B833" s="41"/>
      <c r="D833" s="41"/>
      <c r="F833" s="40"/>
      <c r="G833" s="41"/>
      <c r="I833" s="40"/>
      <c r="J833" s="41"/>
      <c r="K833" s="43"/>
      <c r="L833" s="40"/>
      <c r="M833" s="41"/>
      <c r="N833" s="43"/>
      <c r="O833" s="40"/>
      <c r="P833" s="41"/>
      <c r="Q833" s="43"/>
      <c r="R833" s="41"/>
      <c r="T833" s="44"/>
    </row>
    <row r="834" spans="2:20" s="42" customFormat="1" ht="15">
      <c r="B834" s="41"/>
      <c r="D834" s="41"/>
      <c r="F834" s="40"/>
      <c r="G834" s="41"/>
      <c r="I834" s="40"/>
      <c r="J834" s="41"/>
      <c r="K834" s="43"/>
      <c r="L834" s="40"/>
      <c r="M834" s="41"/>
      <c r="N834" s="43"/>
      <c r="O834" s="40"/>
      <c r="P834" s="41"/>
      <c r="Q834" s="43"/>
      <c r="R834" s="41"/>
      <c r="T834" s="44"/>
    </row>
    <row r="835" spans="2:20" s="42" customFormat="1" ht="15">
      <c r="B835" s="41"/>
      <c r="D835" s="41"/>
      <c r="F835" s="40"/>
      <c r="G835" s="41"/>
      <c r="I835" s="40"/>
      <c r="J835" s="41"/>
      <c r="K835" s="43"/>
      <c r="L835" s="40"/>
      <c r="M835" s="41"/>
      <c r="N835" s="43"/>
      <c r="O835" s="40"/>
      <c r="P835" s="41"/>
      <c r="Q835" s="43"/>
      <c r="R835" s="41"/>
      <c r="T835" s="44"/>
    </row>
    <row r="836" spans="2:20" s="42" customFormat="1" ht="15">
      <c r="B836" s="41"/>
      <c r="D836" s="41"/>
      <c r="F836" s="40"/>
      <c r="G836" s="41"/>
      <c r="I836" s="40"/>
      <c r="J836" s="41"/>
      <c r="K836" s="43"/>
      <c r="L836" s="40"/>
      <c r="M836" s="41"/>
      <c r="N836" s="43"/>
      <c r="O836" s="40"/>
      <c r="P836" s="41"/>
      <c r="Q836" s="43"/>
      <c r="R836" s="41"/>
      <c r="T836" s="44"/>
    </row>
    <row r="837" spans="2:20" s="42" customFormat="1" ht="15">
      <c r="B837" s="41"/>
      <c r="D837" s="41"/>
      <c r="F837" s="40"/>
      <c r="G837" s="41"/>
      <c r="I837" s="40"/>
      <c r="J837" s="41"/>
      <c r="K837" s="43"/>
      <c r="L837" s="40"/>
      <c r="M837" s="41"/>
      <c r="N837" s="43"/>
      <c r="O837" s="40"/>
      <c r="P837" s="41"/>
      <c r="Q837" s="43"/>
      <c r="R837" s="41"/>
      <c r="T837" s="44"/>
    </row>
    <row r="838" spans="2:20" s="42" customFormat="1" ht="15">
      <c r="B838" s="41"/>
      <c r="D838" s="41"/>
      <c r="F838" s="40"/>
      <c r="G838" s="41"/>
      <c r="I838" s="40"/>
      <c r="J838" s="41"/>
      <c r="K838" s="43"/>
      <c r="L838" s="40"/>
      <c r="M838" s="41"/>
      <c r="N838" s="43"/>
      <c r="O838" s="40"/>
      <c r="P838" s="41"/>
      <c r="Q838" s="43"/>
      <c r="R838" s="41"/>
      <c r="T838" s="44"/>
    </row>
    <row r="839" spans="2:20" s="42" customFormat="1" ht="15">
      <c r="B839" s="41"/>
      <c r="D839" s="41"/>
      <c r="F839" s="40"/>
      <c r="G839" s="41"/>
      <c r="I839" s="40"/>
      <c r="J839" s="41"/>
      <c r="K839" s="43"/>
      <c r="L839" s="40"/>
      <c r="M839" s="41"/>
      <c r="N839" s="43"/>
      <c r="O839" s="40"/>
      <c r="P839" s="41"/>
      <c r="Q839" s="43"/>
      <c r="R839" s="41"/>
      <c r="T839" s="44"/>
    </row>
    <row r="840" spans="2:20" s="42" customFormat="1" ht="15">
      <c r="B840" s="41"/>
      <c r="D840" s="41"/>
      <c r="F840" s="40"/>
      <c r="G840" s="41"/>
      <c r="I840" s="40"/>
      <c r="J840" s="41"/>
      <c r="K840" s="43"/>
      <c r="L840" s="40"/>
      <c r="M840" s="41"/>
      <c r="N840" s="43"/>
      <c r="O840" s="40"/>
      <c r="P840" s="41"/>
      <c r="Q840" s="43"/>
      <c r="R840" s="41"/>
      <c r="T840" s="44"/>
    </row>
    <row r="841" spans="2:20" s="42" customFormat="1" ht="15">
      <c r="B841" s="41"/>
      <c r="D841" s="41"/>
      <c r="F841" s="40"/>
      <c r="G841" s="41"/>
      <c r="I841" s="40"/>
      <c r="J841" s="41"/>
      <c r="K841" s="43"/>
      <c r="L841" s="40"/>
      <c r="M841" s="41"/>
      <c r="N841" s="43"/>
      <c r="O841" s="40"/>
      <c r="P841" s="41"/>
      <c r="Q841" s="43"/>
      <c r="R841" s="41"/>
      <c r="T841" s="44"/>
    </row>
    <row r="842" spans="2:20" s="42" customFormat="1" ht="15">
      <c r="B842" s="41"/>
      <c r="D842" s="41"/>
      <c r="F842" s="40"/>
      <c r="G842" s="41"/>
      <c r="I842" s="40"/>
      <c r="J842" s="41"/>
      <c r="K842" s="43"/>
      <c r="L842" s="40"/>
      <c r="M842" s="41"/>
      <c r="N842" s="43"/>
      <c r="O842" s="40"/>
      <c r="P842" s="41"/>
      <c r="Q842" s="43"/>
      <c r="R842" s="41"/>
      <c r="T842" s="44"/>
    </row>
    <row r="843" spans="2:20" s="42" customFormat="1" ht="15">
      <c r="B843" s="41"/>
      <c r="D843" s="41"/>
      <c r="F843" s="40"/>
      <c r="G843" s="41"/>
      <c r="I843" s="40"/>
      <c r="J843" s="41"/>
      <c r="K843" s="43"/>
      <c r="L843" s="40"/>
      <c r="M843" s="41"/>
      <c r="N843" s="43"/>
      <c r="O843" s="40"/>
      <c r="P843" s="41"/>
      <c r="Q843" s="43"/>
      <c r="R843" s="41"/>
      <c r="T843" s="44"/>
    </row>
    <row r="844" spans="2:20" s="42" customFormat="1" ht="15">
      <c r="B844" s="41"/>
      <c r="D844" s="41"/>
      <c r="F844" s="40"/>
      <c r="G844" s="41"/>
      <c r="I844" s="40"/>
      <c r="J844" s="41"/>
      <c r="K844" s="43"/>
      <c r="L844" s="40"/>
      <c r="M844" s="41"/>
      <c r="N844" s="43"/>
      <c r="O844" s="40"/>
      <c r="P844" s="41"/>
      <c r="Q844" s="43"/>
      <c r="R844" s="41"/>
      <c r="T844" s="44"/>
    </row>
    <row r="845" spans="2:20" s="42" customFormat="1" ht="15">
      <c r="B845" s="41"/>
      <c r="D845" s="41"/>
      <c r="F845" s="40"/>
      <c r="G845" s="41"/>
      <c r="I845" s="40"/>
      <c r="J845" s="41"/>
      <c r="K845" s="43"/>
      <c r="L845" s="40"/>
      <c r="M845" s="41"/>
      <c r="N845" s="43"/>
      <c r="O845" s="40"/>
      <c r="P845" s="41"/>
      <c r="Q845" s="43"/>
      <c r="R845" s="41"/>
      <c r="T845" s="44"/>
    </row>
    <row r="846" spans="2:20" s="42" customFormat="1" ht="15">
      <c r="B846" s="41"/>
      <c r="D846" s="41"/>
      <c r="F846" s="40"/>
      <c r="G846" s="41"/>
      <c r="I846" s="40"/>
      <c r="J846" s="41"/>
      <c r="K846" s="43"/>
      <c r="L846" s="40"/>
      <c r="M846" s="41"/>
      <c r="N846" s="43"/>
      <c r="O846" s="40"/>
      <c r="P846" s="41"/>
      <c r="Q846" s="43"/>
      <c r="R846" s="41"/>
      <c r="T846" s="44"/>
    </row>
    <row r="847" spans="2:20" s="42" customFormat="1" ht="15">
      <c r="B847" s="41"/>
      <c r="D847" s="41"/>
      <c r="F847" s="40"/>
      <c r="G847" s="41"/>
      <c r="I847" s="40"/>
      <c r="J847" s="41"/>
      <c r="K847" s="43"/>
      <c r="L847" s="40"/>
      <c r="M847" s="41"/>
      <c r="N847" s="43"/>
      <c r="O847" s="40"/>
      <c r="P847" s="41"/>
      <c r="Q847" s="43"/>
      <c r="R847" s="41"/>
      <c r="T847" s="44"/>
    </row>
    <row r="848" spans="2:20" s="42" customFormat="1" ht="15">
      <c r="B848" s="41"/>
      <c r="D848" s="41"/>
      <c r="F848" s="40"/>
      <c r="G848" s="41"/>
      <c r="I848" s="40"/>
      <c r="J848" s="41"/>
      <c r="K848" s="43"/>
      <c r="L848" s="40"/>
      <c r="M848" s="41"/>
      <c r="N848" s="43"/>
      <c r="O848" s="40"/>
      <c r="P848" s="41"/>
      <c r="Q848" s="43"/>
      <c r="R848" s="41"/>
      <c r="T848" s="44"/>
    </row>
    <row r="849" spans="2:20" s="42" customFormat="1" ht="15">
      <c r="B849" s="41"/>
      <c r="D849" s="41"/>
      <c r="F849" s="40"/>
      <c r="G849" s="41"/>
      <c r="I849" s="40"/>
      <c r="J849" s="41"/>
      <c r="K849" s="43"/>
      <c r="L849" s="40"/>
      <c r="M849" s="41"/>
      <c r="N849" s="43"/>
      <c r="O849" s="40"/>
      <c r="P849" s="41"/>
      <c r="Q849" s="43"/>
      <c r="R849" s="41"/>
      <c r="T849" s="44"/>
    </row>
    <row r="850" spans="2:20" s="42" customFormat="1" ht="15">
      <c r="B850" s="41"/>
      <c r="D850" s="41"/>
      <c r="F850" s="40"/>
      <c r="G850" s="41"/>
      <c r="I850" s="40"/>
      <c r="J850" s="41"/>
      <c r="K850" s="43"/>
      <c r="L850" s="40"/>
      <c r="M850" s="41"/>
      <c r="N850" s="43"/>
      <c r="O850" s="40"/>
      <c r="P850" s="41"/>
      <c r="Q850" s="43"/>
      <c r="R850" s="41"/>
      <c r="T850" s="44"/>
    </row>
    <row r="851" spans="2:20" s="42" customFormat="1" ht="15">
      <c r="B851" s="41"/>
      <c r="D851" s="41"/>
      <c r="F851" s="40"/>
      <c r="G851" s="41"/>
      <c r="I851" s="40"/>
      <c r="J851" s="41"/>
      <c r="K851" s="43"/>
      <c r="L851" s="40"/>
      <c r="M851" s="41"/>
      <c r="N851" s="43"/>
      <c r="O851" s="40"/>
      <c r="P851" s="41"/>
      <c r="Q851" s="43"/>
      <c r="R851" s="41"/>
      <c r="T851" s="44"/>
    </row>
    <row r="852" spans="2:20" s="42" customFormat="1" ht="15">
      <c r="B852" s="41"/>
      <c r="D852" s="41"/>
      <c r="F852" s="40"/>
      <c r="G852" s="41"/>
      <c r="I852" s="40"/>
      <c r="J852" s="41"/>
      <c r="K852" s="43"/>
      <c r="L852" s="40"/>
      <c r="M852" s="41"/>
      <c r="N852" s="43"/>
      <c r="O852" s="40"/>
      <c r="P852" s="41"/>
      <c r="Q852" s="43"/>
      <c r="R852" s="41"/>
      <c r="T852" s="44"/>
    </row>
    <row r="853" spans="2:20" s="42" customFormat="1" ht="15">
      <c r="B853" s="41"/>
      <c r="D853" s="41"/>
      <c r="F853" s="40"/>
      <c r="G853" s="41"/>
      <c r="I853" s="40"/>
      <c r="J853" s="41"/>
      <c r="K853" s="43"/>
      <c r="L853" s="40"/>
      <c r="M853" s="41"/>
      <c r="N853" s="43"/>
      <c r="O853" s="40"/>
      <c r="P853" s="41"/>
      <c r="Q853" s="43"/>
      <c r="R853" s="41"/>
      <c r="T853" s="44"/>
    </row>
    <row r="854" spans="2:20" s="42" customFormat="1" ht="15">
      <c r="B854" s="41"/>
      <c r="D854" s="41"/>
      <c r="F854" s="40"/>
      <c r="G854" s="41"/>
      <c r="I854" s="40"/>
      <c r="J854" s="41"/>
      <c r="K854" s="43"/>
      <c r="L854" s="40"/>
      <c r="M854" s="41"/>
      <c r="N854" s="43"/>
      <c r="O854" s="40"/>
      <c r="P854" s="41"/>
      <c r="Q854" s="43"/>
      <c r="R854" s="41"/>
      <c r="T854" s="44"/>
    </row>
    <row r="855" spans="2:20" s="42" customFormat="1" ht="15">
      <c r="B855" s="41"/>
      <c r="D855" s="41"/>
      <c r="F855" s="40"/>
      <c r="G855" s="41"/>
      <c r="I855" s="40"/>
      <c r="J855" s="41"/>
      <c r="K855" s="43"/>
      <c r="L855" s="40"/>
      <c r="M855" s="41"/>
      <c r="N855" s="43"/>
      <c r="O855" s="40"/>
      <c r="P855" s="41"/>
      <c r="Q855" s="43"/>
      <c r="R855" s="41"/>
      <c r="T855" s="44"/>
    </row>
    <row r="856" spans="2:20" s="42" customFormat="1" ht="15">
      <c r="B856" s="41"/>
      <c r="D856" s="41"/>
      <c r="F856" s="40"/>
      <c r="G856" s="41"/>
      <c r="I856" s="40"/>
      <c r="J856" s="41"/>
      <c r="K856" s="43"/>
      <c r="L856" s="40"/>
      <c r="M856" s="41"/>
      <c r="N856" s="43"/>
      <c r="O856" s="40"/>
      <c r="P856" s="41"/>
      <c r="Q856" s="43"/>
      <c r="R856" s="41"/>
      <c r="T856" s="44"/>
    </row>
    <row r="857" spans="2:20" s="42" customFormat="1" ht="15">
      <c r="B857" s="41"/>
      <c r="D857" s="41"/>
      <c r="F857" s="40"/>
      <c r="G857" s="41"/>
      <c r="I857" s="40"/>
      <c r="J857" s="41"/>
      <c r="K857" s="43"/>
      <c r="L857" s="40"/>
      <c r="M857" s="41"/>
      <c r="N857" s="43"/>
      <c r="O857" s="40"/>
      <c r="P857" s="41"/>
      <c r="Q857" s="43"/>
      <c r="R857" s="41"/>
      <c r="T857" s="44"/>
    </row>
    <row r="858" spans="2:20" s="42" customFormat="1" ht="15">
      <c r="B858" s="41"/>
      <c r="D858" s="41"/>
      <c r="F858" s="40"/>
      <c r="G858" s="41"/>
      <c r="I858" s="40"/>
      <c r="J858" s="41"/>
      <c r="K858" s="43"/>
      <c r="L858" s="40"/>
      <c r="M858" s="41"/>
      <c r="N858" s="43"/>
      <c r="O858" s="40"/>
      <c r="P858" s="41"/>
      <c r="Q858" s="43"/>
      <c r="R858" s="41"/>
      <c r="T858" s="44"/>
    </row>
    <row r="859" spans="2:20" s="42" customFormat="1" ht="15">
      <c r="B859" s="41"/>
      <c r="D859" s="41"/>
      <c r="F859" s="40"/>
      <c r="G859" s="41"/>
      <c r="I859" s="40"/>
      <c r="J859" s="41"/>
      <c r="K859" s="43"/>
      <c r="L859" s="40"/>
      <c r="M859" s="41"/>
      <c r="N859" s="43"/>
      <c r="O859" s="40"/>
      <c r="P859" s="41"/>
      <c r="Q859" s="43"/>
      <c r="R859" s="41"/>
      <c r="T859" s="44"/>
    </row>
    <row r="860" spans="2:20" s="42" customFormat="1" ht="15">
      <c r="B860" s="41"/>
      <c r="D860" s="41"/>
      <c r="F860" s="40"/>
      <c r="G860" s="41"/>
      <c r="I860" s="40"/>
      <c r="J860" s="41"/>
      <c r="K860" s="43"/>
      <c r="L860" s="40"/>
      <c r="M860" s="41"/>
      <c r="N860" s="43"/>
      <c r="O860" s="40"/>
      <c r="P860" s="41"/>
      <c r="Q860" s="43"/>
      <c r="R860" s="41"/>
      <c r="T860" s="44"/>
    </row>
    <row r="861" spans="2:20" s="42" customFormat="1" ht="15">
      <c r="B861" s="41"/>
      <c r="D861" s="41"/>
      <c r="F861" s="40"/>
      <c r="G861" s="41"/>
      <c r="I861" s="40"/>
      <c r="J861" s="41"/>
      <c r="K861" s="43"/>
      <c r="L861" s="40"/>
      <c r="M861" s="41"/>
      <c r="N861" s="43"/>
      <c r="O861" s="40"/>
      <c r="P861" s="41"/>
      <c r="Q861" s="43"/>
      <c r="R861" s="41"/>
      <c r="T861" s="44"/>
    </row>
    <row r="862" spans="2:20" s="42" customFormat="1" ht="15">
      <c r="B862" s="41"/>
      <c r="D862" s="41"/>
      <c r="F862" s="40"/>
      <c r="G862" s="41"/>
      <c r="I862" s="40"/>
      <c r="J862" s="41"/>
      <c r="K862" s="43"/>
      <c r="L862" s="40"/>
      <c r="M862" s="41"/>
      <c r="N862" s="43"/>
      <c r="O862" s="40"/>
      <c r="P862" s="41"/>
      <c r="Q862" s="43"/>
      <c r="R862" s="41"/>
      <c r="T862" s="44"/>
    </row>
    <row r="863" spans="2:20" s="42" customFormat="1" ht="15">
      <c r="B863" s="41"/>
      <c r="D863" s="41"/>
      <c r="F863" s="40"/>
      <c r="G863" s="41"/>
      <c r="I863" s="40"/>
      <c r="J863" s="41"/>
      <c r="K863" s="43"/>
      <c r="L863" s="40"/>
      <c r="M863" s="41"/>
      <c r="N863" s="43"/>
      <c r="O863" s="40"/>
      <c r="P863" s="41"/>
      <c r="Q863" s="43"/>
      <c r="R863" s="41"/>
      <c r="T863" s="44"/>
    </row>
    <row r="864" spans="2:20" s="42" customFormat="1" ht="15">
      <c r="B864" s="41"/>
      <c r="D864" s="41"/>
      <c r="F864" s="40"/>
      <c r="G864" s="41"/>
      <c r="I864" s="40"/>
      <c r="J864" s="41"/>
      <c r="K864" s="43"/>
      <c r="L864" s="40"/>
      <c r="M864" s="41"/>
      <c r="N864" s="43"/>
      <c r="O864" s="40"/>
      <c r="P864" s="41"/>
      <c r="Q864" s="43"/>
      <c r="R864" s="41"/>
      <c r="T864" s="44"/>
    </row>
    <row r="865" spans="2:20" s="42" customFormat="1" ht="15">
      <c r="B865" s="41"/>
      <c r="D865" s="41"/>
      <c r="F865" s="40"/>
      <c r="G865" s="41"/>
      <c r="I865" s="40"/>
      <c r="J865" s="41"/>
      <c r="K865" s="43"/>
      <c r="L865" s="40"/>
      <c r="M865" s="41"/>
      <c r="N865" s="43"/>
      <c r="O865" s="40"/>
      <c r="P865" s="41"/>
      <c r="Q865" s="43"/>
      <c r="R865" s="41"/>
      <c r="T865" s="44"/>
    </row>
    <row r="866" spans="2:20" s="42" customFormat="1" ht="15">
      <c r="B866" s="41"/>
      <c r="D866" s="41"/>
      <c r="F866" s="40"/>
      <c r="G866" s="41"/>
      <c r="I866" s="40"/>
      <c r="J866" s="41"/>
      <c r="K866" s="43"/>
      <c r="L866" s="40"/>
      <c r="M866" s="41"/>
      <c r="N866" s="43"/>
      <c r="O866" s="40"/>
      <c r="P866" s="41"/>
      <c r="Q866" s="43"/>
      <c r="R866" s="41"/>
      <c r="T866" s="44"/>
    </row>
    <row r="867" spans="2:20" s="42" customFormat="1" ht="15">
      <c r="B867" s="41"/>
      <c r="D867" s="41"/>
      <c r="F867" s="40"/>
      <c r="G867" s="41"/>
      <c r="I867" s="40"/>
      <c r="J867" s="41"/>
      <c r="K867" s="43"/>
      <c r="L867" s="40"/>
      <c r="M867" s="41"/>
      <c r="N867" s="43"/>
      <c r="O867" s="40"/>
      <c r="P867" s="41"/>
      <c r="Q867" s="43"/>
      <c r="R867" s="41"/>
      <c r="T867" s="44"/>
    </row>
    <row r="868" spans="2:20" s="42" customFormat="1" ht="15">
      <c r="B868" s="41"/>
      <c r="D868" s="41"/>
      <c r="F868" s="40"/>
      <c r="G868" s="41"/>
      <c r="I868" s="40"/>
      <c r="J868" s="41"/>
      <c r="K868" s="43"/>
      <c r="L868" s="40"/>
      <c r="M868" s="41"/>
      <c r="N868" s="43"/>
      <c r="O868" s="40"/>
      <c r="P868" s="41"/>
      <c r="Q868" s="43"/>
      <c r="R868" s="41"/>
      <c r="T868" s="44"/>
    </row>
    <row r="869" spans="2:20" s="42" customFormat="1" ht="15">
      <c r="B869" s="41"/>
      <c r="D869" s="41"/>
      <c r="F869" s="40"/>
      <c r="G869" s="41"/>
      <c r="I869" s="40"/>
      <c r="J869" s="41"/>
      <c r="K869" s="43"/>
      <c r="L869" s="40"/>
      <c r="M869" s="41"/>
      <c r="N869" s="43"/>
      <c r="O869" s="40"/>
      <c r="P869" s="41"/>
      <c r="Q869" s="43"/>
      <c r="R869" s="41"/>
      <c r="T869" s="44"/>
    </row>
    <row r="870" spans="2:20" s="42" customFormat="1" ht="15">
      <c r="B870" s="41"/>
      <c r="D870" s="41"/>
      <c r="F870" s="40"/>
      <c r="G870" s="41"/>
      <c r="I870" s="40"/>
      <c r="J870" s="41"/>
      <c r="K870" s="43"/>
      <c r="L870" s="40"/>
      <c r="M870" s="41"/>
      <c r="N870" s="43"/>
      <c r="O870" s="40"/>
      <c r="P870" s="41"/>
      <c r="Q870" s="43"/>
      <c r="R870" s="41"/>
      <c r="T870" s="44"/>
    </row>
    <row r="871" spans="2:20" s="42" customFormat="1" ht="15">
      <c r="B871" s="41"/>
      <c r="D871" s="41"/>
      <c r="F871" s="40"/>
      <c r="G871" s="41"/>
      <c r="I871" s="40"/>
      <c r="J871" s="41"/>
      <c r="K871" s="43"/>
      <c r="L871" s="40"/>
      <c r="M871" s="41"/>
      <c r="N871" s="43"/>
      <c r="O871" s="40"/>
      <c r="P871" s="41"/>
      <c r="Q871" s="43"/>
      <c r="R871" s="41"/>
      <c r="T871" s="44"/>
    </row>
    <row r="872" spans="2:20" s="42" customFormat="1" ht="15">
      <c r="B872" s="41"/>
      <c r="D872" s="41"/>
      <c r="F872" s="40"/>
      <c r="G872" s="41"/>
      <c r="I872" s="40"/>
      <c r="J872" s="41"/>
      <c r="K872" s="43"/>
      <c r="L872" s="40"/>
      <c r="M872" s="41"/>
      <c r="N872" s="43"/>
      <c r="O872" s="40"/>
      <c r="P872" s="41"/>
      <c r="Q872" s="43"/>
      <c r="R872" s="41"/>
      <c r="T872" s="44"/>
    </row>
    <row r="873" spans="2:20" s="42" customFormat="1" ht="15">
      <c r="B873" s="41"/>
      <c r="D873" s="41"/>
      <c r="F873" s="40"/>
      <c r="G873" s="41"/>
      <c r="I873" s="40"/>
      <c r="J873" s="41"/>
      <c r="K873" s="43"/>
      <c r="L873" s="40"/>
      <c r="M873" s="41"/>
      <c r="N873" s="43"/>
      <c r="O873" s="40"/>
      <c r="P873" s="41"/>
      <c r="Q873" s="43"/>
      <c r="R873" s="41"/>
      <c r="T873" s="44"/>
    </row>
    <row r="874" spans="2:20" s="42" customFormat="1" ht="15">
      <c r="B874" s="41"/>
      <c r="D874" s="41"/>
      <c r="F874" s="40"/>
      <c r="G874" s="41"/>
      <c r="I874" s="40"/>
      <c r="J874" s="41"/>
      <c r="K874" s="43"/>
      <c r="L874" s="40"/>
      <c r="M874" s="41"/>
      <c r="N874" s="43"/>
      <c r="O874" s="40"/>
      <c r="P874" s="41"/>
      <c r="Q874" s="43"/>
      <c r="R874" s="41"/>
      <c r="T874" s="44"/>
    </row>
    <row r="875" spans="2:20" s="42" customFormat="1" ht="15">
      <c r="B875" s="41"/>
      <c r="D875" s="41"/>
      <c r="F875" s="40"/>
      <c r="G875" s="41"/>
      <c r="I875" s="40"/>
      <c r="J875" s="41"/>
      <c r="K875" s="43"/>
      <c r="L875" s="40"/>
      <c r="M875" s="41"/>
      <c r="N875" s="43"/>
      <c r="O875" s="40"/>
      <c r="P875" s="41"/>
      <c r="Q875" s="43"/>
      <c r="R875" s="41"/>
      <c r="T875" s="44"/>
    </row>
    <row r="876" spans="2:20" s="42" customFormat="1" ht="15">
      <c r="B876" s="41"/>
      <c r="D876" s="41"/>
      <c r="F876" s="40"/>
      <c r="G876" s="41"/>
      <c r="I876" s="40"/>
      <c r="J876" s="41"/>
      <c r="K876" s="43"/>
      <c r="L876" s="40"/>
      <c r="M876" s="41"/>
      <c r="N876" s="43"/>
      <c r="O876" s="40"/>
      <c r="P876" s="41"/>
      <c r="Q876" s="43"/>
      <c r="R876" s="41"/>
      <c r="T876" s="44"/>
    </row>
    <row r="877" spans="2:20" s="42" customFormat="1" ht="15">
      <c r="B877" s="41"/>
      <c r="D877" s="41"/>
      <c r="F877" s="40"/>
      <c r="G877" s="41"/>
      <c r="I877" s="40"/>
      <c r="J877" s="41"/>
      <c r="K877" s="43"/>
      <c r="L877" s="40"/>
      <c r="M877" s="41"/>
      <c r="N877" s="43"/>
      <c r="O877" s="40"/>
      <c r="P877" s="41"/>
      <c r="Q877" s="43"/>
      <c r="R877" s="41"/>
      <c r="T877" s="44"/>
    </row>
    <row r="878" spans="2:20" s="42" customFormat="1" ht="15">
      <c r="B878" s="41"/>
      <c r="D878" s="41"/>
      <c r="F878" s="40"/>
      <c r="G878" s="41"/>
      <c r="I878" s="40"/>
      <c r="J878" s="41"/>
      <c r="K878" s="43"/>
      <c r="L878" s="40"/>
      <c r="M878" s="41"/>
      <c r="N878" s="43"/>
      <c r="O878" s="40"/>
      <c r="P878" s="41"/>
      <c r="Q878" s="43"/>
      <c r="R878" s="41"/>
      <c r="T878" s="44"/>
    </row>
    <row r="879" spans="2:20" s="42" customFormat="1" ht="15">
      <c r="B879" s="41"/>
      <c r="D879" s="41"/>
      <c r="F879" s="40"/>
      <c r="G879" s="41"/>
      <c r="I879" s="40"/>
      <c r="J879" s="41"/>
      <c r="K879" s="43"/>
      <c r="L879" s="40"/>
      <c r="M879" s="41"/>
      <c r="N879" s="43"/>
      <c r="O879" s="40"/>
      <c r="P879" s="41"/>
      <c r="Q879" s="43"/>
      <c r="R879" s="41"/>
      <c r="T879" s="44"/>
    </row>
    <row r="880" spans="2:20" s="42" customFormat="1" ht="15">
      <c r="B880" s="41"/>
      <c r="D880" s="41"/>
      <c r="F880" s="40"/>
      <c r="G880" s="41"/>
      <c r="I880" s="40"/>
      <c r="J880" s="41"/>
      <c r="K880" s="43"/>
      <c r="L880" s="40"/>
      <c r="M880" s="41"/>
      <c r="N880" s="43"/>
      <c r="O880" s="40"/>
      <c r="P880" s="41"/>
      <c r="Q880" s="43"/>
      <c r="R880" s="41"/>
      <c r="T880" s="44"/>
    </row>
    <row r="881" spans="2:20" s="42" customFormat="1" ht="15">
      <c r="B881" s="41"/>
      <c r="D881" s="41"/>
      <c r="F881" s="40"/>
      <c r="G881" s="41"/>
      <c r="I881" s="40"/>
      <c r="J881" s="41"/>
      <c r="K881" s="43"/>
      <c r="L881" s="40"/>
      <c r="M881" s="41"/>
      <c r="N881" s="43"/>
      <c r="O881" s="40"/>
      <c r="P881" s="41"/>
      <c r="Q881" s="43"/>
      <c r="R881" s="41"/>
      <c r="T881" s="44"/>
    </row>
    <row r="882" spans="2:20" s="42" customFormat="1" ht="15">
      <c r="B882" s="41"/>
      <c r="D882" s="41"/>
      <c r="F882" s="40"/>
      <c r="G882" s="41"/>
      <c r="I882" s="40"/>
      <c r="J882" s="41"/>
      <c r="K882" s="43"/>
      <c r="L882" s="40"/>
      <c r="M882" s="41"/>
      <c r="N882" s="43"/>
      <c r="O882" s="40"/>
      <c r="P882" s="41"/>
      <c r="Q882" s="43"/>
      <c r="R882" s="41"/>
      <c r="T882" s="44"/>
    </row>
    <row r="883" spans="2:20" s="42" customFormat="1" ht="15">
      <c r="B883" s="41"/>
      <c r="D883" s="41"/>
      <c r="F883" s="40"/>
      <c r="G883" s="41"/>
      <c r="I883" s="40"/>
      <c r="J883" s="41"/>
      <c r="K883" s="43"/>
      <c r="L883" s="40"/>
      <c r="M883" s="41"/>
      <c r="N883" s="43"/>
      <c r="O883" s="40"/>
      <c r="P883" s="41"/>
      <c r="Q883" s="43"/>
      <c r="R883" s="41"/>
      <c r="T883" s="44"/>
    </row>
    <row r="884" spans="2:20" s="42" customFormat="1" ht="15">
      <c r="B884" s="41"/>
      <c r="D884" s="41"/>
      <c r="F884" s="40"/>
      <c r="G884" s="41"/>
      <c r="I884" s="40"/>
      <c r="J884" s="41"/>
      <c r="K884" s="43"/>
      <c r="L884" s="40"/>
      <c r="M884" s="41"/>
      <c r="N884" s="43"/>
      <c r="O884" s="40"/>
      <c r="P884" s="41"/>
      <c r="Q884" s="43"/>
      <c r="R884" s="41"/>
      <c r="T884" s="44"/>
    </row>
    <row r="885" spans="2:20" s="42" customFormat="1" ht="15">
      <c r="B885" s="41"/>
      <c r="D885" s="41"/>
      <c r="F885" s="40"/>
      <c r="G885" s="41"/>
      <c r="I885" s="40"/>
      <c r="J885" s="41"/>
      <c r="K885" s="43"/>
      <c r="L885" s="40"/>
      <c r="M885" s="41"/>
      <c r="N885" s="43"/>
      <c r="O885" s="40"/>
      <c r="P885" s="41"/>
      <c r="Q885" s="43"/>
      <c r="R885" s="41"/>
      <c r="T885" s="44"/>
    </row>
    <row r="886" spans="2:20" s="42" customFormat="1" ht="15">
      <c r="B886" s="41"/>
      <c r="D886" s="41"/>
      <c r="F886" s="40"/>
      <c r="G886" s="41"/>
      <c r="I886" s="40"/>
      <c r="J886" s="41"/>
      <c r="K886" s="43"/>
      <c r="L886" s="40"/>
      <c r="M886" s="41"/>
      <c r="N886" s="43"/>
      <c r="O886" s="40"/>
      <c r="P886" s="41"/>
      <c r="Q886" s="43"/>
      <c r="R886" s="41"/>
      <c r="T886" s="44"/>
    </row>
    <row r="887" spans="2:20" s="42" customFormat="1" ht="15">
      <c r="B887" s="41"/>
      <c r="D887" s="41"/>
      <c r="F887" s="40"/>
      <c r="G887" s="41"/>
      <c r="I887" s="40"/>
      <c r="J887" s="41"/>
      <c r="K887" s="43"/>
      <c r="L887" s="40"/>
      <c r="M887" s="41"/>
      <c r="N887" s="43"/>
      <c r="O887" s="40"/>
      <c r="P887" s="41"/>
      <c r="Q887" s="43"/>
      <c r="R887" s="41"/>
      <c r="T887" s="44"/>
    </row>
    <row r="888" spans="2:20" s="42" customFormat="1" ht="15">
      <c r="B888" s="41"/>
      <c r="D888" s="41"/>
      <c r="F888" s="40"/>
      <c r="G888" s="41"/>
      <c r="I888" s="40"/>
      <c r="J888" s="41"/>
      <c r="K888" s="43"/>
      <c r="L888" s="40"/>
      <c r="M888" s="41"/>
      <c r="N888" s="43"/>
      <c r="O888" s="40"/>
      <c r="P888" s="41"/>
      <c r="Q888" s="43"/>
      <c r="R888" s="41"/>
      <c r="T888" s="44"/>
    </row>
    <row r="889" spans="2:20" s="42" customFormat="1" ht="15">
      <c r="B889" s="41"/>
      <c r="D889" s="41"/>
      <c r="F889" s="40"/>
      <c r="G889" s="41"/>
      <c r="I889" s="40"/>
      <c r="J889" s="41"/>
      <c r="K889" s="43"/>
      <c r="L889" s="40"/>
      <c r="M889" s="41"/>
      <c r="N889" s="43"/>
      <c r="O889" s="40"/>
      <c r="P889" s="41"/>
      <c r="Q889" s="43"/>
      <c r="R889" s="41"/>
      <c r="T889" s="44"/>
    </row>
    <row r="890" spans="2:20" s="42" customFormat="1" ht="15">
      <c r="B890" s="41"/>
      <c r="D890" s="41"/>
      <c r="F890" s="40"/>
      <c r="G890" s="41"/>
      <c r="I890" s="40"/>
      <c r="J890" s="41"/>
      <c r="K890" s="43"/>
      <c r="L890" s="40"/>
      <c r="M890" s="41"/>
      <c r="N890" s="43"/>
      <c r="O890" s="40"/>
      <c r="P890" s="41"/>
      <c r="Q890" s="43"/>
      <c r="R890" s="41"/>
      <c r="T890" s="44"/>
    </row>
    <row r="891" spans="2:20" s="42" customFormat="1" ht="15">
      <c r="B891" s="41"/>
      <c r="D891" s="41"/>
      <c r="F891" s="40"/>
      <c r="G891" s="41"/>
      <c r="I891" s="40"/>
      <c r="J891" s="41"/>
      <c r="K891" s="43"/>
      <c r="L891" s="40"/>
      <c r="M891" s="41"/>
      <c r="N891" s="43"/>
      <c r="O891" s="40"/>
      <c r="P891" s="41"/>
      <c r="Q891" s="43"/>
      <c r="R891" s="41"/>
      <c r="T891" s="44"/>
    </row>
    <row r="892" spans="2:20" s="42" customFormat="1" ht="15">
      <c r="B892" s="41"/>
      <c r="D892" s="41"/>
      <c r="F892" s="40"/>
      <c r="G892" s="41"/>
      <c r="I892" s="40"/>
      <c r="J892" s="41"/>
      <c r="K892" s="43"/>
      <c r="L892" s="40"/>
      <c r="M892" s="41"/>
      <c r="N892" s="43"/>
      <c r="O892" s="40"/>
      <c r="P892" s="41"/>
      <c r="Q892" s="43"/>
      <c r="R892" s="41"/>
      <c r="T892" s="44"/>
    </row>
    <row r="893" spans="2:20" s="42" customFormat="1" ht="15">
      <c r="B893" s="41"/>
      <c r="D893" s="41"/>
      <c r="F893" s="40"/>
      <c r="G893" s="41"/>
      <c r="I893" s="40"/>
      <c r="J893" s="41"/>
      <c r="K893" s="43"/>
      <c r="L893" s="40"/>
      <c r="M893" s="41"/>
      <c r="N893" s="43"/>
      <c r="O893" s="40"/>
      <c r="P893" s="41"/>
      <c r="Q893" s="43"/>
      <c r="R893" s="41"/>
      <c r="T893" s="44"/>
    </row>
    <row r="894" spans="2:20" s="42" customFormat="1" ht="15">
      <c r="B894" s="41"/>
      <c r="D894" s="41"/>
      <c r="F894" s="40"/>
      <c r="G894" s="41"/>
      <c r="I894" s="40"/>
      <c r="J894" s="41"/>
      <c r="K894" s="43"/>
      <c r="L894" s="40"/>
      <c r="M894" s="41"/>
      <c r="N894" s="43"/>
      <c r="O894" s="40"/>
      <c r="P894" s="41"/>
      <c r="Q894" s="43"/>
      <c r="R894" s="41"/>
      <c r="T894" s="44"/>
    </row>
    <row r="895" spans="2:20" s="42" customFormat="1" ht="15">
      <c r="B895" s="41"/>
      <c r="D895" s="41"/>
      <c r="F895" s="40"/>
      <c r="G895" s="41"/>
      <c r="I895" s="40"/>
      <c r="J895" s="41"/>
      <c r="K895" s="43"/>
      <c r="L895" s="40"/>
      <c r="M895" s="41"/>
      <c r="N895" s="43"/>
      <c r="O895" s="40"/>
      <c r="P895" s="41"/>
      <c r="Q895" s="43"/>
      <c r="R895" s="41"/>
      <c r="T895" s="44"/>
    </row>
    <row r="896" spans="2:20" s="42" customFormat="1" ht="15">
      <c r="B896" s="41"/>
      <c r="D896" s="41"/>
      <c r="F896" s="40"/>
      <c r="G896" s="41"/>
      <c r="I896" s="40"/>
      <c r="J896" s="41"/>
      <c r="K896" s="43"/>
      <c r="L896" s="40"/>
      <c r="M896" s="41"/>
      <c r="N896" s="43"/>
      <c r="O896" s="40"/>
      <c r="P896" s="41"/>
      <c r="Q896" s="43"/>
      <c r="R896" s="41"/>
      <c r="T896" s="44"/>
    </row>
    <row r="897" spans="2:20" s="42" customFormat="1" ht="15">
      <c r="B897" s="41"/>
      <c r="D897" s="41"/>
      <c r="F897" s="40"/>
      <c r="G897" s="41"/>
      <c r="I897" s="40"/>
      <c r="J897" s="41"/>
      <c r="K897" s="43"/>
      <c r="L897" s="40"/>
      <c r="M897" s="41"/>
      <c r="N897" s="43"/>
      <c r="O897" s="40"/>
      <c r="P897" s="41"/>
      <c r="Q897" s="43"/>
      <c r="R897" s="41"/>
      <c r="T897" s="44"/>
    </row>
    <row r="898" spans="2:20" s="42" customFormat="1" ht="15">
      <c r="B898" s="41"/>
      <c r="D898" s="41"/>
      <c r="F898" s="40"/>
      <c r="G898" s="41"/>
      <c r="I898" s="40"/>
      <c r="J898" s="41"/>
      <c r="K898" s="43"/>
      <c r="L898" s="40"/>
      <c r="M898" s="41"/>
      <c r="N898" s="43"/>
      <c r="O898" s="40"/>
      <c r="P898" s="41"/>
      <c r="Q898" s="43"/>
      <c r="R898" s="41"/>
      <c r="T898" s="44"/>
    </row>
    <row r="899" spans="2:20" s="42" customFormat="1" ht="15">
      <c r="B899" s="41"/>
      <c r="D899" s="41"/>
      <c r="F899" s="40"/>
      <c r="G899" s="41"/>
      <c r="I899" s="40"/>
      <c r="J899" s="41"/>
      <c r="K899" s="43"/>
      <c r="L899" s="40"/>
      <c r="M899" s="41"/>
      <c r="N899" s="43"/>
      <c r="O899" s="40"/>
      <c r="P899" s="41"/>
      <c r="Q899" s="43"/>
      <c r="R899" s="41"/>
      <c r="T899" s="44"/>
    </row>
    <row r="900" spans="2:20" s="42" customFormat="1" ht="15">
      <c r="B900" s="41"/>
      <c r="D900" s="41"/>
      <c r="F900" s="40"/>
      <c r="G900" s="41"/>
      <c r="I900" s="40"/>
      <c r="J900" s="41"/>
      <c r="K900" s="43"/>
      <c r="L900" s="40"/>
      <c r="M900" s="41"/>
      <c r="N900" s="43"/>
      <c r="O900" s="40"/>
      <c r="P900" s="41"/>
      <c r="Q900" s="43"/>
      <c r="R900" s="41"/>
      <c r="T900" s="44"/>
    </row>
    <row r="901" spans="2:20" s="42" customFormat="1" ht="15">
      <c r="B901" s="41"/>
      <c r="D901" s="41"/>
      <c r="F901" s="40"/>
      <c r="G901" s="41"/>
      <c r="I901" s="40"/>
      <c r="J901" s="41"/>
      <c r="K901" s="43"/>
      <c r="L901" s="40"/>
      <c r="M901" s="41"/>
      <c r="N901" s="43"/>
      <c r="O901" s="40"/>
      <c r="P901" s="41"/>
      <c r="Q901" s="43"/>
      <c r="R901" s="41"/>
      <c r="T901" s="44"/>
    </row>
    <row r="902" spans="2:20" s="42" customFormat="1" ht="15">
      <c r="B902" s="41"/>
      <c r="D902" s="41"/>
      <c r="F902" s="40"/>
      <c r="G902" s="41"/>
      <c r="I902" s="40"/>
      <c r="J902" s="41"/>
      <c r="K902" s="43"/>
      <c r="L902" s="40"/>
      <c r="M902" s="41"/>
      <c r="N902" s="43"/>
      <c r="O902" s="40"/>
      <c r="P902" s="41"/>
      <c r="Q902" s="43"/>
      <c r="R902" s="41"/>
      <c r="T902" s="44"/>
    </row>
    <row r="903" spans="2:20" s="42" customFormat="1" ht="15">
      <c r="B903" s="41"/>
      <c r="D903" s="41"/>
      <c r="F903" s="40"/>
      <c r="G903" s="41"/>
      <c r="I903" s="40"/>
      <c r="J903" s="41"/>
      <c r="K903" s="43"/>
      <c r="L903" s="40"/>
      <c r="M903" s="41"/>
      <c r="N903" s="43"/>
      <c r="O903" s="40"/>
      <c r="P903" s="41"/>
      <c r="Q903" s="43"/>
      <c r="R903" s="41"/>
      <c r="T903" s="44"/>
    </row>
    <row r="904" spans="2:20" s="42" customFormat="1" ht="15">
      <c r="B904" s="41"/>
      <c r="D904" s="41"/>
      <c r="F904" s="40"/>
      <c r="G904" s="41"/>
      <c r="I904" s="40"/>
      <c r="J904" s="41"/>
      <c r="K904" s="43"/>
      <c r="L904" s="40"/>
      <c r="M904" s="41"/>
      <c r="N904" s="43"/>
      <c r="O904" s="40"/>
      <c r="P904" s="41"/>
      <c r="Q904" s="43"/>
      <c r="R904" s="41"/>
      <c r="T904" s="44"/>
    </row>
    <row r="905" spans="2:20" s="42" customFormat="1" ht="15">
      <c r="B905" s="41"/>
      <c r="D905" s="41"/>
      <c r="F905" s="40"/>
      <c r="G905" s="41"/>
      <c r="I905" s="40"/>
      <c r="J905" s="41"/>
      <c r="K905" s="43"/>
      <c r="L905" s="40"/>
      <c r="M905" s="41"/>
      <c r="N905" s="43"/>
      <c r="O905" s="40"/>
      <c r="P905" s="41"/>
      <c r="Q905" s="43"/>
      <c r="R905" s="41"/>
      <c r="T905" s="44"/>
    </row>
    <row r="906" spans="2:20" s="42" customFormat="1" ht="15">
      <c r="B906" s="41"/>
      <c r="D906" s="41"/>
      <c r="F906" s="40"/>
      <c r="G906" s="41"/>
      <c r="I906" s="40"/>
      <c r="J906" s="41"/>
      <c r="K906" s="43"/>
      <c r="L906" s="40"/>
      <c r="M906" s="41"/>
      <c r="N906" s="43"/>
      <c r="O906" s="40"/>
      <c r="P906" s="41"/>
      <c r="Q906" s="43"/>
      <c r="R906" s="41"/>
      <c r="T906" s="44"/>
    </row>
    <row r="907" spans="2:20" s="42" customFormat="1" ht="15">
      <c r="B907" s="41"/>
      <c r="D907" s="41"/>
      <c r="F907" s="40"/>
      <c r="G907" s="41"/>
      <c r="I907" s="40"/>
      <c r="J907" s="41"/>
      <c r="K907" s="43"/>
      <c r="L907" s="40"/>
      <c r="M907" s="41"/>
      <c r="N907" s="43"/>
      <c r="O907" s="40"/>
      <c r="P907" s="41"/>
      <c r="Q907" s="43"/>
      <c r="R907" s="41"/>
      <c r="T907" s="44"/>
    </row>
    <row r="908" spans="2:20" s="42" customFormat="1" ht="15">
      <c r="B908" s="41"/>
      <c r="D908" s="41"/>
      <c r="F908" s="40"/>
      <c r="G908" s="41"/>
      <c r="I908" s="40"/>
      <c r="J908" s="41"/>
      <c r="K908" s="43"/>
      <c r="L908" s="40"/>
      <c r="M908" s="41"/>
      <c r="N908" s="43"/>
      <c r="O908" s="40"/>
      <c r="P908" s="41"/>
      <c r="Q908" s="43"/>
      <c r="R908" s="41"/>
      <c r="T908" s="44"/>
    </row>
    <row r="909" spans="2:20" s="42" customFormat="1" ht="15">
      <c r="B909" s="41"/>
      <c r="D909" s="41"/>
      <c r="F909" s="40"/>
      <c r="G909" s="41"/>
      <c r="I909" s="40"/>
      <c r="J909" s="41"/>
      <c r="K909" s="43"/>
      <c r="L909" s="40"/>
      <c r="M909" s="41"/>
      <c r="N909" s="43"/>
      <c r="O909" s="40"/>
      <c r="P909" s="41"/>
      <c r="Q909" s="43"/>
      <c r="R909" s="41"/>
      <c r="T909" s="44"/>
    </row>
    <row r="910" spans="2:20" s="42" customFormat="1" ht="15">
      <c r="B910" s="41"/>
      <c r="D910" s="41"/>
      <c r="F910" s="40"/>
      <c r="G910" s="41"/>
      <c r="I910" s="40"/>
      <c r="J910" s="41"/>
      <c r="K910" s="43"/>
      <c r="L910" s="40"/>
      <c r="M910" s="41"/>
      <c r="N910" s="43"/>
      <c r="O910" s="40"/>
      <c r="P910" s="41"/>
      <c r="Q910" s="43"/>
      <c r="R910" s="41"/>
      <c r="T910" s="44"/>
    </row>
    <row r="911" spans="2:20" s="42" customFormat="1" ht="15">
      <c r="B911" s="41"/>
      <c r="D911" s="41"/>
      <c r="F911" s="40"/>
      <c r="G911" s="41"/>
      <c r="I911" s="40"/>
      <c r="J911" s="41"/>
      <c r="K911" s="43"/>
      <c r="L911" s="40"/>
      <c r="M911" s="41"/>
      <c r="N911" s="43"/>
      <c r="O911" s="40"/>
      <c r="P911" s="41"/>
      <c r="Q911" s="43"/>
      <c r="R911" s="41"/>
      <c r="T911" s="44"/>
    </row>
    <row r="912" spans="2:20" s="42" customFormat="1" ht="15">
      <c r="B912" s="41"/>
      <c r="D912" s="41"/>
      <c r="F912" s="40"/>
      <c r="G912" s="41"/>
      <c r="I912" s="40"/>
      <c r="J912" s="41"/>
      <c r="K912" s="43"/>
      <c r="L912" s="40"/>
      <c r="M912" s="41"/>
      <c r="N912" s="43"/>
      <c r="O912" s="40"/>
      <c r="P912" s="41"/>
      <c r="Q912" s="43"/>
      <c r="R912" s="41"/>
      <c r="T912" s="44"/>
    </row>
    <row r="913" spans="2:20" s="42" customFormat="1" ht="15">
      <c r="B913" s="41"/>
      <c r="D913" s="41"/>
      <c r="F913" s="40"/>
      <c r="G913" s="41"/>
      <c r="I913" s="40"/>
      <c r="J913" s="41"/>
      <c r="K913" s="43"/>
      <c r="L913" s="40"/>
      <c r="M913" s="41"/>
      <c r="N913" s="43"/>
      <c r="O913" s="40"/>
      <c r="P913" s="41"/>
      <c r="Q913" s="43"/>
      <c r="R913" s="41"/>
      <c r="T913" s="44"/>
    </row>
    <row r="914" spans="2:20" s="42" customFormat="1" ht="15">
      <c r="B914" s="41"/>
      <c r="D914" s="41"/>
      <c r="F914" s="40"/>
      <c r="G914" s="41"/>
      <c r="I914" s="40"/>
      <c r="J914" s="41"/>
      <c r="K914" s="43"/>
      <c r="L914" s="40"/>
      <c r="M914" s="41"/>
      <c r="N914" s="43"/>
      <c r="O914" s="40"/>
      <c r="P914" s="41"/>
      <c r="Q914" s="43"/>
      <c r="R914" s="41"/>
      <c r="T914" s="44"/>
    </row>
    <row r="915" spans="2:20" s="42" customFormat="1" ht="15">
      <c r="B915" s="41"/>
      <c r="D915" s="41"/>
      <c r="F915" s="40"/>
      <c r="G915" s="41"/>
      <c r="I915" s="40"/>
      <c r="J915" s="41"/>
      <c r="K915" s="43"/>
      <c r="L915" s="40"/>
      <c r="M915" s="41"/>
      <c r="N915" s="43"/>
      <c r="O915" s="40"/>
      <c r="P915" s="41"/>
      <c r="Q915" s="43"/>
      <c r="R915" s="41"/>
      <c r="T915" s="44"/>
    </row>
    <row r="916" spans="2:20" s="42" customFormat="1" ht="15">
      <c r="B916" s="41"/>
      <c r="D916" s="41"/>
      <c r="F916" s="40"/>
      <c r="G916" s="41"/>
      <c r="I916" s="40"/>
      <c r="J916" s="41"/>
      <c r="K916" s="43"/>
      <c r="L916" s="40"/>
      <c r="M916" s="41"/>
      <c r="N916" s="43"/>
      <c r="O916" s="40"/>
      <c r="P916" s="41"/>
      <c r="Q916" s="43"/>
      <c r="R916" s="41"/>
      <c r="T916" s="44"/>
    </row>
    <row r="917" spans="2:20" s="42" customFormat="1" ht="15">
      <c r="B917" s="41"/>
      <c r="D917" s="41"/>
      <c r="F917" s="40"/>
      <c r="G917" s="41"/>
      <c r="I917" s="40"/>
      <c r="J917" s="41"/>
      <c r="K917" s="43"/>
      <c r="L917" s="40"/>
      <c r="M917" s="41"/>
      <c r="N917" s="43"/>
      <c r="O917" s="40"/>
      <c r="P917" s="41"/>
      <c r="Q917" s="43"/>
      <c r="R917" s="41"/>
      <c r="T917" s="44"/>
    </row>
    <row r="918" spans="2:20" s="42" customFormat="1" ht="15">
      <c r="B918" s="41"/>
      <c r="D918" s="41"/>
      <c r="F918" s="40"/>
      <c r="G918" s="41"/>
      <c r="I918" s="40"/>
      <c r="J918" s="41"/>
      <c r="K918" s="43"/>
      <c r="L918" s="40"/>
      <c r="M918" s="41"/>
      <c r="N918" s="43"/>
      <c r="O918" s="40"/>
      <c r="P918" s="41"/>
      <c r="Q918" s="43"/>
      <c r="R918" s="41"/>
      <c r="T918" s="44"/>
    </row>
    <row r="919" spans="2:20" s="42" customFormat="1" ht="15">
      <c r="B919" s="41"/>
      <c r="D919" s="41"/>
      <c r="F919" s="40"/>
      <c r="G919" s="41"/>
      <c r="I919" s="40"/>
      <c r="J919" s="41"/>
      <c r="K919" s="43"/>
      <c r="L919" s="40"/>
      <c r="M919" s="41"/>
      <c r="N919" s="43"/>
      <c r="O919" s="40"/>
      <c r="P919" s="41"/>
      <c r="Q919" s="43"/>
      <c r="R919" s="41"/>
      <c r="T919" s="44"/>
    </row>
    <row r="920" spans="2:20" s="42" customFormat="1" ht="15">
      <c r="B920" s="41"/>
      <c r="D920" s="41"/>
      <c r="F920" s="40"/>
      <c r="G920" s="41"/>
      <c r="I920" s="40"/>
      <c r="J920" s="41"/>
      <c r="K920" s="43"/>
      <c r="L920" s="40"/>
      <c r="M920" s="41"/>
      <c r="N920" s="43"/>
      <c r="O920" s="40"/>
      <c r="P920" s="41"/>
      <c r="Q920" s="43"/>
      <c r="R920" s="41"/>
      <c r="T920" s="44"/>
    </row>
    <row r="921" spans="2:20" s="42" customFormat="1" ht="15">
      <c r="B921" s="41"/>
      <c r="D921" s="41"/>
      <c r="F921" s="40"/>
      <c r="G921" s="41"/>
      <c r="I921" s="40"/>
      <c r="J921" s="41"/>
      <c r="K921" s="43"/>
      <c r="L921" s="40"/>
      <c r="M921" s="41"/>
      <c r="N921" s="43"/>
      <c r="O921" s="40"/>
      <c r="P921" s="41"/>
      <c r="Q921" s="43"/>
      <c r="R921" s="41"/>
      <c r="T921" s="44"/>
    </row>
    <row r="922" spans="2:20" s="42" customFormat="1" ht="15">
      <c r="B922" s="41"/>
      <c r="D922" s="41"/>
      <c r="F922" s="40"/>
      <c r="G922" s="41"/>
      <c r="I922" s="40"/>
      <c r="J922" s="41"/>
      <c r="K922" s="43"/>
      <c r="L922" s="40"/>
      <c r="M922" s="41"/>
      <c r="N922" s="43"/>
      <c r="O922" s="40"/>
      <c r="P922" s="41"/>
      <c r="Q922" s="43"/>
      <c r="R922" s="41"/>
      <c r="T922" s="44"/>
    </row>
    <row r="923" spans="2:20" s="42" customFormat="1" ht="15">
      <c r="B923" s="41"/>
      <c r="D923" s="41"/>
      <c r="F923" s="40"/>
      <c r="G923" s="41"/>
      <c r="I923" s="40"/>
      <c r="J923" s="41"/>
      <c r="K923" s="43"/>
      <c r="L923" s="40"/>
      <c r="M923" s="41"/>
      <c r="N923" s="43"/>
      <c r="O923" s="40"/>
      <c r="P923" s="41"/>
      <c r="Q923" s="43"/>
      <c r="R923" s="41"/>
      <c r="T923" s="44"/>
    </row>
    <row r="924" spans="2:20" s="42" customFormat="1" ht="15">
      <c r="B924" s="41"/>
      <c r="D924" s="41"/>
      <c r="F924" s="40"/>
      <c r="G924" s="41"/>
      <c r="I924" s="40"/>
      <c r="J924" s="41"/>
      <c r="K924" s="43"/>
      <c r="L924" s="40"/>
      <c r="M924" s="41"/>
      <c r="N924" s="43"/>
      <c r="O924" s="40"/>
      <c r="P924" s="41"/>
      <c r="Q924" s="43"/>
      <c r="R924" s="41"/>
      <c r="T924" s="44"/>
    </row>
    <row r="925" spans="2:20" s="42" customFormat="1" ht="15">
      <c r="B925" s="41"/>
      <c r="D925" s="41"/>
      <c r="F925" s="40"/>
      <c r="G925" s="41"/>
      <c r="I925" s="40"/>
      <c r="J925" s="41"/>
      <c r="K925" s="43"/>
      <c r="L925" s="40"/>
      <c r="M925" s="41"/>
      <c r="N925" s="43"/>
      <c r="O925" s="40"/>
      <c r="P925" s="41"/>
      <c r="Q925" s="43"/>
      <c r="R925" s="41"/>
      <c r="T925" s="44"/>
    </row>
    <row r="926" spans="2:20" s="42" customFormat="1" ht="15">
      <c r="B926" s="41"/>
      <c r="D926" s="41"/>
      <c r="F926" s="40"/>
      <c r="G926" s="41"/>
      <c r="I926" s="40"/>
      <c r="J926" s="41"/>
      <c r="K926" s="43"/>
      <c r="L926" s="40"/>
      <c r="M926" s="41"/>
      <c r="N926" s="43"/>
      <c r="O926" s="40"/>
      <c r="P926" s="41"/>
      <c r="Q926" s="43"/>
      <c r="R926" s="41"/>
      <c r="T926" s="44"/>
    </row>
    <row r="927" spans="2:20" s="42" customFormat="1" ht="15">
      <c r="B927" s="41"/>
      <c r="D927" s="41"/>
      <c r="F927" s="40"/>
      <c r="G927" s="41"/>
      <c r="I927" s="40"/>
      <c r="J927" s="41"/>
      <c r="K927" s="43"/>
      <c r="L927" s="40"/>
      <c r="M927" s="41"/>
      <c r="N927" s="43"/>
      <c r="O927" s="40"/>
      <c r="P927" s="41"/>
      <c r="Q927" s="43"/>
      <c r="R927" s="41"/>
      <c r="T927" s="44"/>
    </row>
    <row r="928" spans="2:20" s="42" customFormat="1" ht="15">
      <c r="B928" s="41"/>
      <c r="D928" s="41"/>
      <c r="F928" s="40"/>
      <c r="G928" s="41"/>
      <c r="I928" s="40"/>
      <c r="J928" s="41"/>
      <c r="K928" s="43"/>
      <c r="L928" s="40"/>
      <c r="M928" s="41"/>
      <c r="N928" s="43"/>
      <c r="O928" s="40"/>
      <c r="P928" s="41"/>
      <c r="Q928" s="43"/>
      <c r="R928" s="41"/>
      <c r="T928" s="44"/>
    </row>
    <row r="929" spans="2:20" s="42" customFormat="1" ht="15">
      <c r="B929" s="41"/>
      <c r="D929" s="41"/>
      <c r="F929" s="40"/>
      <c r="G929" s="41"/>
      <c r="I929" s="40"/>
      <c r="J929" s="41"/>
      <c r="K929" s="43"/>
      <c r="L929" s="40"/>
      <c r="M929" s="41"/>
      <c r="N929" s="43"/>
      <c r="O929" s="40"/>
      <c r="P929" s="41"/>
      <c r="Q929" s="43"/>
      <c r="R929" s="41"/>
      <c r="T929" s="44"/>
    </row>
    <row r="930" spans="2:20" s="42" customFormat="1" ht="15">
      <c r="B930" s="41"/>
      <c r="D930" s="41"/>
      <c r="F930" s="40"/>
      <c r="G930" s="41"/>
      <c r="I930" s="40"/>
      <c r="J930" s="41"/>
      <c r="K930" s="43"/>
      <c r="L930" s="40"/>
      <c r="M930" s="41"/>
      <c r="N930" s="43"/>
      <c r="O930" s="40"/>
      <c r="P930" s="41"/>
      <c r="Q930" s="43"/>
      <c r="R930" s="41"/>
      <c r="T930" s="44"/>
    </row>
    <row r="931" spans="2:20" s="42" customFormat="1" ht="15">
      <c r="B931" s="41"/>
      <c r="D931" s="41"/>
      <c r="F931" s="40"/>
      <c r="G931" s="41"/>
      <c r="I931" s="40"/>
      <c r="J931" s="41"/>
      <c r="K931" s="43"/>
      <c r="L931" s="40"/>
      <c r="M931" s="41"/>
      <c r="N931" s="43"/>
      <c r="O931" s="40"/>
      <c r="P931" s="41"/>
      <c r="Q931" s="43"/>
      <c r="R931" s="41"/>
      <c r="T931" s="44"/>
    </row>
    <row r="932" spans="2:20" s="42" customFormat="1" ht="15">
      <c r="B932" s="41"/>
      <c r="D932" s="41"/>
      <c r="F932" s="40"/>
      <c r="G932" s="41"/>
      <c r="I932" s="40"/>
      <c r="J932" s="41"/>
      <c r="K932" s="43"/>
      <c r="L932" s="40"/>
      <c r="M932" s="41"/>
      <c r="N932" s="43"/>
      <c r="O932" s="40"/>
      <c r="P932" s="41"/>
      <c r="Q932" s="43"/>
      <c r="R932" s="41"/>
      <c r="T932" s="44"/>
    </row>
    <row r="933" spans="2:20" s="42" customFormat="1" ht="15">
      <c r="B933" s="41"/>
      <c r="D933" s="41"/>
      <c r="F933" s="40"/>
      <c r="G933" s="41"/>
      <c r="I933" s="40"/>
      <c r="J933" s="41"/>
      <c r="K933" s="43"/>
      <c r="L933" s="40"/>
      <c r="M933" s="41"/>
      <c r="N933" s="43"/>
      <c r="O933" s="40"/>
      <c r="P933" s="41"/>
      <c r="Q933" s="43"/>
      <c r="R933" s="41"/>
      <c r="T933" s="44"/>
    </row>
    <row r="934" spans="2:20" s="42" customFormat="1" ht="15">
      <c r="B934" s="41"/>
      <c r="D934" s="41"/>
      <c r="F934" s="40"/>
      <c r="G934" s="41"/>
      <c r="I934" s="40"/>
      <c r="J934" s="41"/>
      <c r="K934" s="43"/>
      <c r="L934" s="40"/>
      <c r="M934" s="41"/>
      <c r="N934" s="43"/>
      <c r="O934" s="40"/>
      <c r="P934" s="41"/>
      <c r="Q934" s="43"/>
      <c r="R934" s="41"/>
      <c r="T934" s="44"/>
    </row>
    <row r="935" spans="2:20" s="42" customFormat="1" ht="15">
      <c r="B935" s="41"/>
      <c r="D935" s="41"/>
      <c r="F935" s="40"/>
      <c r="G935" s="41"/>
      <c r="I935" s="40"/>
      <c r="J935" s="41"/>
      <c r="K935" s="43"/>
      <c r="L935" s="40"/>
      <c r="M935" s="41"/>
      <c r="N935" s="43"/>
      <c r="O935" s="40"/>
      <c r="P935" s="41"/>
      <c r="Q935" s="43"/>
      <c r="R935" s="41"/>
      <c r="T935" s="44"/>
    </row>
    <row r="936" spans="2:20" s="42" customFormat="1" ht="15">
      <c r="B936" s="41"/>
      <c r="D936" s="41"/>
      <c r="F936" s="40"/>
      <c r="G936" s="41"/>
      <c r="I936" s="40"/>
      <c r="J936" s="41"/>
      <c r="K936" s="43"/>
      <c r="L936" s="40"/>
      <c r="M936" s="41"/>
      <c r="N936" s="43"/>
      <c r="O936" s="40"/>
      <c r="P936" s="41"/>
      <c r="Q936" s="43"/>
      <c r="R936" s="41"/>
      <c r="T936" s="44"/>
    </row>
    <row r="937" spans="2:20" s="42" customFormat="1" ht="15">
      <c r="B937" s="41"/>
      <c r="D937" s="41"/>
      <c r="F937" s="40"/>
      <c r="G937" s="41"/>
      <c r="I937" s="40"/>
      <c r="J937" s="41"/>
      <c r="K937" s="43"/>
      <c r="L937" s="40"/>
      <c r="M937" s="41"/>
      <c r="N937" s="43"/>
      <c r="O937" s="40"/>
      <c r="P937" s="41"/>
      <c r="Q937" s="43"/>
      <c r="R937" s="41"/>
      <c r="T937" s="44"/>
    </row>
    <row r="938" spans="2:20" s="42" customFormat="1" ht="15">
      <c r="B938" s="41"/>
      <c r="D938" s="41"/>
      <c r="F938" s="40"/>
      <c r="G938" s="41"/>
      <c r="I938" s="40"/>
      <c r="J938" s="41"/>
      <c r="K938" s="43"/>
      <c r="L938" s="40"/>
      <c r="M938" s="41"/>
      <c r="N938" s="43"/>
      <c r="O938" s="40"/>
      <c r="P938" s="41"/>
      <c r="Q938" s="43"/>
      <c r="R938" s="41"/>
      <c r="T938" s="44"/>
    </row>
    <row r="939" spans="2:20" s="42" customFormat="1" ht="15">
      <c r="B939" s="41"/>
      <c r="D939" s="41"/>
      <c r="F939" s="40"/>
      <c r="G939" s="41"/>
      <c r="I939" s="40"/>
      <c r="J939" s="41"/>
      <c r="K939" s="43"/>
      <c r="L939" s="40"/>
      <c r="M939" s="41"/>
      <c r="N939" s="43"/>
      <c r="O939" s="40"/>
      <c r="P939" s="41"/>
      <c r="Q939" s="43"/>
      <c r="R939" s="41"/>
      <c r="T939" s="44"/>
    </row>
    <row r="940" spans="2:20" s="42" customFormat="1" ht="15">
      <c r="B940" s="41"/>
      <c r="D940" s="41"/>
      <c r="F940" s="40"/>
      <c r="G940" s="41"/>
      <c r="I940" s="40"/>
      <c r="J940" s="41"/>
      <c r="K940" s="43"/>
      <c r="L940" s="40"/>
      <c r="M940" s="41"/>
      <c r="N940" s="43"/>
      <c r="O940" s="40"/>
      <c r="P940" s="41"/>
      <c r="Q940" s="43"/>
      <c r="R940" s="41"/>
      <c r="T940" s="44"/>
    </row>
    <row r="941" spans="2:20" s="42" customFormat="1" ht="15">
      <c r="B941" s="41"/>
      <c r="D941" s="41"/>
      <c r="F941" s="40"/>
      <c r="G941" s="41"/>
      <c r="I941" s="40"/>
      <c r="J941" s="41"/>
      <c r="K941" s="43"/>
      <c r="L941" s="40"/>
      <c r="M941" s="41"/>
      <c r="N941" s="43"/>
      <c r="O941" s="40"/>
      <c r="P941" s="41"/>
      <c r="Q941" s="43"/>
      <c r="R941" s="41"/>
      <c r="T941" s="44"/>
    </row>
    <row r="942" spans="2:20" s="42" customFormat="1" ht="15">
      <c r="B942" s="41"/>
      <c r="D942" s="41"/>
      <c r="F942" s="40"/>
      <c r="G942" s="41"/>
      <c r="I942" s="40"/>
      <c r="J942" s="41"/>
      <c r="K942" s="43"/>
      <c r="L942" s="40"/>
      <c r="M942" s="41"/>
      <c r="N942" s="43"/>
      <c r="O942" s="40"/>
      <c r="P942" s="41"/>
      <c r="Q942" s="43"/>
      <c r="R942" s="41"/>
      <c r="T942" s="44"/>
    </row>
    <row r="943" spans="2:20" s="42" customFormat="1" ht="15">
      <c r="B943" s="41"/>
      <c r="D943" s="41"/>
      <c r="F943" s="40"/>
      <c r="G943" s="41"/>
      <c r="I943" s="40"/>
      <c r="J943" s="41"/>
      <c r="K943" s="43"/>
      <c r="L943" s="40"/>
      <c r="M943" s="41"/>
      <c r="N943" s="43"/>
      <c r="O943" s="40"/>
      <c r="P943" s="41"/>
      <c r="Q943" s="43"/>
      <c r="R943" s="41"/>
      <c r="T943" s="44"/>
    </row>
    <row r="944" spans="2:20" s="42" customFormat="1" ht="15">
      <c r="B944" s="41"/>
      <c r="D944" s="41"/>
      <c r="F944" s="40"/>
      <c r="G944" s="41"/>
      <c r="I944" s="40"/>
      <c r="J944" s="41"/>
      <c r="K944" s="43"/>
      <c r="L944" s="40"/>
      <c r="M944" s="41"/>
      <c r="N944" s="43"/>
      <c r="O944" s="40"/>
      <c r="P944" s="41"/>
      <c r="Q944" s="43"/>
      <c r="R944" s="41"/>
      <c r="T944" s="44"/>
    </row>
    <row r="945" spans="2:20" s="42" customFormat="1" ht="15">
      <c r="B945" s="41"/>
      <c r="D945" s="41"/>
      <c r="F945" s="40"/>
      <c r="G945" s="41"/>
      <c r="I945" s="40"/>
      <c r="J945" s="41"/>
      <c r="K945" s="43"/>
      <c r="L945" s="40"/>
      <c r="M945" s="41"/>
      <c r="N945" s="43"/>
      <c r="O945" s="40"/>
      <c r="P945" s="41"/>
      <c r="Q945" s="43"/>
      <c r="R945" s="41"/>
      <c r="T945" s="44"/>
    </row>
    <row r="946" spans="2:20" s="42" customFormat="1" ht="15">
      <c r="B946" s="41"/>
      <c r="D946" s="41"/>
      <c r="F946" s="40"/>
      <c r="G946" s="41"/>
      <c r="I946" s="40"/>
      <c r="J946" s="41"/>
      <c r="K946" s="43"/>
      <c r="L946" s="40"/>
      <c r="M946" s="41"/>
      <c r="N946" s="43"/>
      <c r="O946" s="40"/>
      <c r="P946" s="41"/>
      <c r="Q946" s="43"/>
      <c r="R946" s="41"/>
      <c r="T946" s="44"/>
    </row>
    <row r="947" spans="2:20" s="42" customFormat="1" ht="15">
      <c r="B947" s="41"/>
      <c r="D947" s="41"/>
      <c r="F947" s="40"/>
      <c r="G947" s="41"/>
      <c r="I947" s="40"/>
      <c r="J947" s="41"/>
      <c r="K947" s="43"/>
      <c r="L947" s="40"/>
      <c r="M947" s="41"/>
      <c r="N947" s="43"/>
      <c r="O947" s="40"/>
      <c r="P947" s="41"/>
      <c r="Q947" s="43"/>
      <c r="R947" s="41"/>
      <c r="T947" s="44"/>
    </row>
    <row r="948" spans="2:20" s="42" customFormat="1" ht="15">
      <c r="B948" s="41"/>
      <c r="D948" s="41"/>
      <c r="F948" s="40"/>
      <c r="G948" s="41"/>
      <c r="I948" s="40"/>
      <c r="J948" s="41"/>
      <c r="K948" s="43"/>
      <c r="L948" s="40"/>
      <c r="M948" s="41"/>
      <c r="N948" s="43"/>
      <c r="O948" s="40"/>
      <c r="P948" s="41"/>
      <c r="Q948" s="43"/>
      <c r="R948" s="41"/>
      <c r="T948" s="44"/>
    </row>
    <row r="949" spans="2:20" s="42" customFormat="1" ht="15">
      <c r="B949" s="41"/>
      <c r="D949" s="41"/>
      <c r="F949" s="40"/>
      <c r="G949" s="41"/>
      <c r="I949" s="40"/>
      <c r="J949" s="41"/>
      <c r="K949" s="43"/>
      <c r="L949" s="40"/>
      <c r="M949" s="41"/>
      <c r="N949" s="43"/>
      <c r="O949" s="40"/>
      <c r="P949" s="41"/>
      <c r="Q949" s="43"/>
      <c r="R949" s="41"/>
      <c r="T949" s="44"/>
    </row>
    <row r="950" spans="2:20" s="42" customFormat="1" ht="15">
      <c r="B950" s="41"/>
      <c r="D950" s="41"/>
      <c r="F950" s="40"/>
      <c r="G950" s="41"/>
      <c r="I950" s="40"/>
      <c r="J950" s="41"/>
      <c r="K950" s="43"/>
      <c r="L950" s="40"/>
      <c r="M950" s="41"/>
      <c r="N950" s="43"/>
      <c r="O950" s="40"/>
      <c r="P950" s="41"/>
      <c r="Q950" s="43"/>
      <c r="R950" s="41"/>
      <c r="T950" s="44"/>
    </row>
    <row r="951" spans="2:20" s="42" customFormat="1" ht="15">
      <c r="B951" s="41"/>
      <c r="D951" s="41"/>
      <c r="F951" s="40"/>
      <c r="G951" s="41"/>
      <c r="I951" s="40"/>
      <c r="J951" s="41"/>
      <c r="K951" s="43"/>
      <c r="L951" s="40"/>
      <c r="M951" s="41"/>
      <c r="N951" s="43"/>
      <c r="O951" s="40"/>
      <c r="P951" s="41"/>
      <c r="Q951" s="43"/>
      <c r="R951" s="41"/>
      <c r="T951" s="44"/>
    </row>
    <row r="952" spans="2:20" s="42" customFormat="1" ht="15">
      <c r="B952" s="41"/>
      <c r="D952" s="41"/>
      <c r="F952" s="40"/>
      <c r="G952" s="41"/>
      <c r="I952" s="40"/>
      <c r="J952" s="41"/>
      <c r="K952" s="43"/>
      <c r="L952" s="40"/>
      <c r="M952" s="41"/>
      <c r="N952" s="43"/>
      <c r="O952" s="40"/>
      <c r="P952" s="41"/>
      <c r="Q952" s="43"/>
      <c r="R952" s="41"/>
      <c r="T952" s="44"/>
    </row>
    <row r="953" spans="2:20" s="42" customFormat="1" ht="15">
      <c r="B953" s="41"/>
      <c r="D953" s="41"/>
      <c r="F953" s="40"/>
      <c r="G953" s="41"/>
      <c r="I953" s="40"/>
      <c r="J953" s="41"/>
      <c r="K953" s="43"/>
      <c r="L953" s="40"/>
      <c r="M953" s="41"/>
      <c r="N953" s="43"/>
      <c r="O953" s="40"/>
      <c r="P953" s="41"/>
      <c r="Q953" s="43"/>
      <c r="R953" s="41"/>
      <c r="T953" s="44"/>
    </row>
    <row r="954" spans="2:20" s="42" customFormat="1" ht="15">
      <c r="B954" s="41"/>
      <c r="D954" s="41"/>
      <c r="F954" s="40"/>
      <c r="G954" s="41"/>
      <c r="I954" s="40"/>
      <c r="J954" s="41"/>
      <c r="K954" s="43"/>
      <c r="L954" s="40"/>
      <c r="M954" s="41"/>
      <c r="N954" s="43"/>
      <c r="O954" s="40"/>
      <c r="P954" s="41"/>
      <c r="Q954" s="43"/>
      <c r="R954" s="41"/>
      <c r="T954" s="44"/>
    </row>
    <row r="955" spans="2:20" s="42" customFormat="1" ht="15">
      <c r="B955" s="41"/>
      <c r="D955" s="41"/>
      <c r="F955" s="40"/>
      <c r="G955" s="41"/>
      <c r="I955" s="40"/>
      <c r="J955" s="41"/>
      <c r="K955" s="43"/>
      <c r="L955" s="40"/>
      <c r="M955" s="41"/>
      <c r="N955" s="43"/>
      <c r="O955" s="40"/>
      <c r="P955" s="41"/>
      <c r="Q955" s="43"/>
      <c r="R955" s="41"/>
      <c r="T955" s="44"/>
    </row>
    <row r="956" spans="2:20" s="42" customFormat="1" ht="15">
      <c r="B956" s="41"/>
      <c r="D956" s="41"/>
      <c r="F956" s="40"/>
      <c r="G956" s="41"/>
      <c r="I956" s="40"/>
      <c r="J956" s="41"/>
      <c r="K956" s="43"/>
      <c r="L956" s="40"/>
      <c r="M956" s="41"/>
      <c r="N956" s="43"/>
      <c r="O956" s="40"/>
      <c r="P956" s="41"/>
      <c r="Q956" s="43"/>
      <c r="R956" s="41"/>
      <c r="T956" s="44"/>
    </row>
    <row r="957" spans="2:20" s="42" customFormat="1" ht="15">
      <c r="B957" s="41"/>
      <c r="D957" s="41"/>
      <c r="F957" s="40"/>
      <c r="G957" s="41"/>
      <c r="I957" s="40"/>
      <c r="J957" s="41"/>
      <c r="K957" s="43"/>
      <c r="L957" s="40"/>
      <c r="M957" s="41"/>
      <c r="N957" s="43"/>
      <c r="O957" s="40"/>
      <c r="P957" s="41"/>
      <c r="Q957" s="43"/>
      <c r="R957" s="41"/>
      <c r="T957" s="44"/>
    </row>
    <row r="958" spans="2:20" s="42" customFormat="1" ht="15">
      <c r="B958" s="41"/>
      <c r="D958" s="41"/>
      <c r="F958" s="40"/>
      <c r="G958" s="41"/>
      <c r="I958" s="40"/>
      <c r="J958" s="41"/>
      <c r="K958" s="43"/>
      <c r="L958" s="40"/>
      <c r="M958" s="41"/>
      <c r="N958" s="43"/>
      <c r="O958" s="40"/>
      <c r="P958" s="41"/>
      <c r="Q958" s="43"/>
      <c r="R958" s="41"/>
      <c r="T958" s="44"/>
    </row>
    <row r="959" spans="2:20" s="42" customFormat="1" ht="15">
      <c r="B959" s="41"/>
      <c r="D959" s="41"/>
      <c r="F959" s="40"/>
      <c r="G959" s="41"/>
      <c r="I959" s="40"/>
      <c r="J959" s="41"/>
      <c r="K959" s="43"/>
      <c r="L959" s="40"/>
      <c r="M959" s="41"/>
      <c r="N959" s="43"/>
      <c r="O959" s="40"/>
      <c r="P959" s="41"/>
      <c r="Q959" s="43"/>
      <c r="R959" s="41"/>
      <c r="T959" s="44"/>
    </row>
    <row r="960" spans="2:20" s="42" customFormat="1" ht="15">
      <c r="B960" s="41"/>
      <c r="D960" s="41"/>
      <c r="F960" s="40"/>
      <c r="G960" s="41"/>
      <c r="I960" s="40"/>
      <c r="J960" s="41"/>
      <c r="K960" s="43"/>
      <c r="L960" s="40"/>
      <c r="M960" s="41"/>
      <c r="N960" s="43"/>
      <c r="O960" s="40"/>
      <c r="P960" s="41"/>
      <c r="Q960" s="43"/>
      <c r="R960" s="41"/>
      <c r="T960" s="44"/>
    </row>
    <row r="961" spans="2:20" s="42" customFormat="1" ht="15">
      <c r="B961" s="41"/>
      <c r="D961" s="41"/>
      <c r="F961" s="40"/>
      <c r="G961" s="41"/>
      <c r="I961" s="40"/>
      <c r="J961" s="41"/>
      <c r="K961" s="43"/>
      <c r="L961" s="40"/>
      <c r="M961" s="41"/>
      <c r="N961" s="43"/>
      <c r="O961" s="40"/>
      <c r="P961" s="41"/>
      <c r="Q961" s="43"/>
      <c r="R961" s="41"/>
      <c r="T961" s="44"/>
    </row>
    <row r="962" spans="2:20" s="42" customFormat="1" ht="15">
      <c r="B962" s="41"/>
      <c r="D962" s="41"/>
      <c r="F962" s="40"/>
      <c r="G962" s="41"/>
      <c r="I962" s="40"/>
      <c r="J962" s="41"/>
      <c r="K962" s="43"/>
      <c r="L962" s="40"/>
      <c r="M962" s="41"/>
      <c r="N962" s="43"/>
      <c r="O962" s="40"/>
      <c r="P962" s="41"/>
      <c r="Q962" s="43"/>
      <c r="R962" s="41"/>
      <c r="T962" s="44"/>
    </row>
    <row r="963" spans="2:20" s="42" customFormat="1" ht="15">
      <c r="B963" s="41"/>
      <c r="D963" s="41"/>
      <c r="F963" s="40"/>
      <c r="G963" s="41"/>
      <c r="I963" s="40"/>
      <c r="J963" s="41"/>
      <c r="K963" s="43"/>
      <c r="L963" s="40"/>
      <c r="M963" s="41"/>
      <c r="N963" s="43"/>
      <c r="O963" s="40"/>
      <c r="P963" s="41"/>
      <c r="Q963" s="43"/>
      <c r="R963" s="41"/>
      <c r="T963" s="44"/>
    </row>
    <row r="964" spans="2:20" s="42" customFormat="1" ht="15">
      <c r="B964" s="41"/>
      <c r="D964" s="41"/>
      <c r="F964" s="40"/>
      <c r="G964" s="41"/>
      <c r="I964" s="40"/>
      <c r="J964" s="41"/>
      <c r="K964" s="43"/>
      <c r="L964" s="40"/>
      <c r="M964" s="41"/>
      <c r="N964" s="43"/>
      <c r="O964" s="40"/>
      <c r="P964" s="41"/>
      <c r="Q964" s="43"/>
      <c r="R964" s="41"/>
      <c r="T964" s="44"/>
    </row>
    <row r="965" spans="2:20" s="42" customFormat="1" ht="15">
      <c r="B965" s="41"/>
      <c r="D965" s="41"/>
      <c r="F965" s="40"/>
      <c r="G965" s="41"/>
      <c r="I965" s="40"/>
      <c r="J965" s="41"/>
      <c r="K965" s="43"/>
      <c r="L965" s="40"/>
      <c r="M965" s="41"/>
      <c r="N965" s="43"/>
      <c r="O965" s="40"/>
      <c r="P965" s="41"/>
      <c r="Q965" s="43"/>
      <c r="R965" s="41"/>
      <c r="T965" s="44"/>
    </row>
    <row r="966" spans="2:20" s="42" customFormat="1" ht="15">
      <c r="B966" s="41"/>
      <c r="D966" s="41"/>
      <c r="F966" s="40"/>
      <c r="G966" s="41"/>
      <c r="I966" s="40"/>
      <c r="J966" s="41"/>
      <c r="K966" s="43"/>
      <c r="L966" s="40"/>
      <c r="M966" s="41"/>
      <c r="N966" s="43"/>
      <c r="O966" s="40"/>
      <c r="P966" s="41"/>
      <c r="Q966" s="43"/>
      <c r="R966" s="41"/>
      <c r="T966" s="44"/>
    </row>
    <row r="967" spans="2:20" s="42" customFormat="1" ht="15">
      <c r="B967" s="41"/>
      <c r="D967" s="41"/>
      <c r="F967" s="40"/>
      <c r="G967" s="41"/>
      <c r="I967" s="40"/>
      <c r="J967" s="41"/>
      <c r="K967" s="43"/>
      <c r="L967" s="40"/>
      <c r="M967" s="41"/>
      <c r="N967" s="43"/>
      <c r="O967" s="40"/>
      <c r="P967" s="41"/>
      <c r="Q967" s="43"/>
      <c r="R967" s="41"/>
      <c r="T967" s="44"/>
    </row>
    <row r="968" spans="2:20" s="42" customFormat="1" ht="15">
      <c r="B968" s="41"/>
      <c r="D968" s="41"/>
      <c r="F968" s="40"/>
      <c r="G968" s="41"/>
      <c r="I968" s="40"/>
      <c r="J968" s="41"/>
      <c r="K968" s="43"/>
      <c r="L968" s="40"/>
      <c r="M968" s="41"/>
      <c r="N968" s="43"/>
      <c r="O968" s="40"/>
      <c r="P968" s="41"/>
      <c r="Q968" s="43"/>
      <c r="R968" s="41"/>
      <c r="T968" s="44"/>
    </row>
    <row r="969" spans="2:20" s="42" customFormat="1" ht="15">
      <c r="B969" s="41"/>
      <c r="D969" s="41"/>
      <c r="F969" s="40"/>
      <c r="G969" s="41"/>
      <c r="I969" s="40"/>
      <c r="J969" s="41"/>
      <c r="K969" s="43"/>
      <c r="L969" s="40"/>
      <c r="M969" s="41"/>
      <c r="N969" s="43"/>
      <c r="O969" s="40"/>
      <c r="P969" s="41"/>
      <c r="Q969" s="43"/>
      <c r="R969" s="41"/>
      <c r="T969" s="44"/>
    </row>
    <row r="970" spans="2:20" s="42" customFormat="1" ht="15">
      <c r="B970" s="41"/>
      <c r="D970" s="41"/>
      <c r="F970" s="40"/>
      <c r="G970" s="41"/>
      <c r="I970" s="40"/>
      <c r="J970" s="41"/>
      <c r="K970" s="43"/>
      <c r="L970" s="40"/>
      <c r="M970" s="41"/>
      <c r="N970" s="43"/>
      <c r="O970" s="40"/>
      <c r="P970" s="41"/>
      <c r="Q970" s="43"/>
      <c r="R970" s="41"/>
      <c r="T970" s="44"/>
    </row>
    <row r="971" spans="2:20" s="42" customFormat="1" ht="15">
      <c r="B971" s="41"/>
      <c r="D971" s="41"/>
      <c r="F971" s="40"/>
      <c r="G971" s="41"/>
      <c r="I971" s="40"/>
      <c r="J971" s="41"/>
      <c r="K971" s="43"/>
      <c r="L971" s="40"/>
      <c r="M971" s="41"/>
      <c r="N971" s="43"/>
      <c r="O971" s="40"/>
      <c r="P971" s="41"/>
      <c r="Q971" s="43"/>
      <c r="R971" s="41"/>
      <c r="T971" s="44"/>
    </row>
    <row r="972" spans="2:20" s="42" customFormat="1" ht="15">
      <c r="B972" s="41"/>
      <c r="D972" s="41"/>
      <c r="F972" s="40"/>
      <c r="G972" s="41"/>
      <c r="I972" s="40"/>
      <c r="J972" s="41"/>
      <c r="K972" s="43"/>
      <c r="L972" s="40"/>
      <c r="M972" s="41"/>
      <c r="N972" s="43"/>
      <c r="O972" s="40"/>
      <c r="P972" s="41"/>
      <c r="Q972" s="43"/>
      <c r="R972" s="41"/>
      <c r="T972" s="44"/>
    </row>
    <row r="973" spans="2:20" s="42" customFormat="1" ht="15">
      <c r="B973" s="41"/>
      <c r="D973" s="41"/>
      <c r="F973" s="40"/>
      <c r="G973" s="41"/>
      <c r="I973" s="40"/>
      <c r="J973" s="41"/>
      <c r="K973" s="43"/>
      <c r="L973" s="40"/>
      <c r="M973" s="41"/>
      <c r="N973" s="43"/>
      <c r="O973" s="40"/>
      <c r="P973" s="41"/>
      <c r="Q973" s="43"/>
      <c r="R973" s="41"/>
      <c r="T973" s="44"/>
    </row>
    <row r="974" spans="2:20" s="42" customFormat="1" ht="15">
      <c r="B974" s="41"/>
      <c r="D974" s="41"/>
      <c r="F974" s="40"/>
      <c r="G974" s="41"/>
      <c r="I974" s="40"/>
      <c r="J974" s="41"/>
      <c r="K974" s="43"/>
      <c r="L974" s="40"/>
      <c r="M974" s="41"/>
      <c r="N974" s="43"/>
      <c r="O974" s="40"/>
      <c r="P974" s="41"/>
      <c r="Q974" s="43"/>
      <c r="R974" s="41"/>
      <c r="T974" s="44"/>
    </row>
    <row r="975" spans="2:20" s="42" customFormat="1" ht="15">
      <c r="B975" s="41"/>
      <c r="D975" s="41"/>
      <c r="F975" s="40"/>
      <c r="G975" s="41"/>
      <c r="I975" s="40"/>
      <c r="J975" s="41"/>
      <c r="K975" s="43"/>
      <c r="L975" s="40"/>
      <c r="M975" s="41"/>
      <c r="N975" s="43"/>
      <c r="O975" s="40"/>
      <c r="P975" s="41"/>
      <c r="Q975" s="43"/>
      <c r="R975" s="41"/>
      <c r="T975" s="44"/>
    </row>
    <row r="976" spans="2:20" s="42" customFormat="1" ht="15">
      <c r="B976" s="41"/>
      <c r="D976" s="41"/>
      <c r="F976" s="40"/>
      <c r="G976" s="41"/>
      <c r="I976" s="40"/>
      <c r="J976" s="41"/>
      <c r="K976" s="43"/>
      <c r="L976" s="40"/>
      <c r="M976" s="41"/>
      <c r="N976" s="43"/>
      <c r="O976" s="40"/>
      <c r="P976" s="41"/>
      <c r="Q976" s="43"/>
      <c r="R976" s="41"/>
      <c r="T976" s="44"/>
    </row>
    <row r="977" spans="2:20" s="42" customFormat="1" ht="15">
      <c r="B977" s="41"/>
      <c r="D977" s="41"/>
      <c r="F977" s="40"/>
      <c r="G977" s="41"/>
      <c r="I977" s="40"/>
      <c r="J977" s="41"/>
      <c r="K977" s="43"/>
      <c r="L977" s="40"/>
      <c r="M977" s="41"/>
      <c r="N977" s="43"/>
      <c r="O977" s="40"/>
      <c r="P977" s="41"/>
      <c r="Q977" s="43"/>
      <c r="R977" s="41"/>
      <c r="T977" s="44"/>
    </row>
    <row r="978" spans="2:20" s="42" customFormat="1" ht="15">
      <c r="B978" s="41"/>
      <c r="D978" s="41"/>
      <c r="F978" s="40"/>
      <c r="G978" s="41"/>
      <c r="I978" s="40"/>
      <c r="J978" s="41"/>
      <c r="K978" s="43"/>
      <c r="L978" s="40"/>
      <c r="M978" s="41"/>
      <c r="N978" s="43"/>
      <c r="O978" s="40"/>
      <c r="P978" s="41"/>
      <c r="Q978" s="43"/>
      <c r="R978" s="41"/>
      <c r="T978" s="44"/>
    </row>
    <row r="979" spans="2:20" s="42" customFormat="1" ht="15">
      <c r="B979" s="41"/>
      <c r="D979" s="41"/>
      <c r="F979" s="40"/>
      <c r="G979" s="41"/>
      <c r="I979" s="40"/>
      <c r="J979" s="41"/>
      <c r="K979" s="43"/>
      <c r="L979" s="40"/>
      <c r="M979" s="41"/>
      <c r="N979" s="43"/>
      <c r="O979" s="40"/>
      <c r="P979" s="41"/>
      <c r="Q979" s="43"/>
      <c r="R979" s="41"/>
      <c r="T979" s="44"/>
    </row>
    <row r="980" spans="2:20" s="42" customFormat="1" ht="15">
      <c r="B980" s="41"/>
      <c r="D980" s="41"/>
      <c r="F980" s="40"/>
      <c r="G980" s="41"/>
      <c r="I980" s="40"/>
      <c r="J980" s="41"/>
      <c r="K980" s="43"/>
      <c r="L980" s="40"/>
      <c r="M980" s="41"/>
      <c r="N980" s="43"/>
      <c r="O980" s="40"/>
      <c r="P980" s="41"/>
      <c r="Q980" s="43"/>
      <c r="R980" s="41"/>
      <c r="T980" s="44"/>
    </row>
    <row r="981" spans="2:20" s="42" customFormat="1" ht="15">
      <c r="B981" s="41"/>
      <c r="D981" s="41"/>
      <c r="F981" s="40"/>
      <c r="G981" s="41"/>
      <c r="I981" s="40"/>
      <c r="J981" s="41"/>
      <c r="K981" s="43"/>
      <c r="L981" s="40"/>
      <c r="M981" s="41"/>
      <c r="N981" s="43"/>
      <c r="O981" s="40"/>
      <c r="P981" s="41"/>
      <c r="Q981" s="43"/>
      <c r="R981" s="41"/>
      <c r="T981" s="44"/>
    </row>
    <row r="982" spans="2:20" s="42" customFormat="1" ht="15">
      <c r="B982" s="41"/>
      <c r="D982" s="41"/>
      <c r="F982" s="40"/>
      <c r="G982" s="41"/>
      <c r="I982" s="40"/>
      <c r="J982" s="41"/>
      <c r="K982" s="43"/>
      <c r="L982" s="40"/>
      <c r="M982" s="41"/>
      <c r="N982" s="43"/>
      <c r="O982" s="40"/>
      <c r="P982" s="41"/>
      <c r="Q982" s="43"/>
      <c r="R982" s="41"/>
      <c r="T982" s="44"/>
    </row>
    <row r="983" spans="2:20" s="42" customFormat="1" ht="15">
      <c r="B983" s="41"/>
      <c r="D983" s="41"/>
      <c r="F983" s="40"/>
      <c r="G983" s="41"/>
      <c r="I983" s="40"/>
      <c r="J983" s="41"/>
      <c r="K983" s="43"/>
      <c r="L983" s="40"/>
      <c r="M983" s="41"/>
      <c r="N983" s="43"/>
      <c r="O983" s="40"/>
      <c r="P983" s="41"/>
      <c r="Q983" s="43"/>
      <c r="R983" s="41"/>
      <c r="T983" s="44"/>
    </row>
    <row r="984" spans="2:20" s="42" customFormat="1" ht="15">
      <c r="B984" s="41"/>
      <c r="D984" s="41"/>
      <c r="F984" s="40"/>
      <c r="G984" s="41"/>
      <c r="I984" s="40"/>
      <c r="J984" s="41"/>
      <c r="K984" s="43"/>
      <c r="L984" s="40"/>
      <c r="M984" s="41"/>
      <c r="N984" s="43"/>
      <c r="O984" s="40"/>
      <c r="P984" s="41"/>
      <c r="Q984" s="43"/>
      <c r="R984" s="41"/>
      <c r="T984" s="44"/>
    </row>
    <row r="985" spans="2:20" s="42" customFormat="1" ht="15">
      <c r="B985" s="41"/>
      <c r="D985" s="41"/>
      <c r="F985" s="40"/>
      <c r="G985" s="41"/>
      <c r="I985" s="40"/>
      <c r="J985" s="41"/>
      <c r="K985" s="43"/>
      <c r="L985" s="40"/>
      <c r="M985" s="41"/>
      <c r="N985" s="43"/>
      <c r="O985" s="40"/>
      <c r="P985" s="41"/>
      <c r="Q985" s="43"/>
      <c r="R985" s="41"/>
      <c r="T985" s="44"/>
    </row>
    <row r="986" spans="2:20" s="42" customFormat="1" ht="15">
      <c r="B986" s="41"/>
      <c r="D986" s="41"/>
      <c r="F986" s="40"/>
      <c r="G986" s="41"/>
      <c r="I986" s="40"/>
      <c r="J986" s="41"/>
      <c r="K986" s="43"/>
      <c r="L986" s="40"/>
      <c r="M986" s="41"/>
      <c r="N986" s="43"/>
      <c r="O986" s="40"/>
      <c r="P986" s="41"/>
      <c r="Q986" s="43"/>
      <c r="R986" s="41"/>
      <c r="T986" s="44"/>
    </row>
    <row r="987" spans="2:20" s="42" customFormat="1" ht="15">
      <c r="B987" s="41"/>
      <c r="D987" s="41"/>
      <c r="F987" s="40"/>
      <c r="G987" s="41"/>
      <c r="I987" s="40"/>
      <c r="J987" s="41"/>
      <c r="K987" s="43"/>
      <c r="L987" s="40"/>
      <c r="M987" s="41"/>
      <c r="N987" s="43"/>
      <c r="O987" s="40"/>
      <c r="P987" s="41"/>
      <c r="Q987" s="43"/>
      <c r="R987" s="41"/>
      <c r="T987" s="44"/>
    </row>
    <row r="988" spans="2:20" s="42" customFormat="1" ht="15">
      <c r="B988" s="41"/>
      <c r="D988" s="41"/>
      <c r="F988" s="40"/>
      <c r="G988" s="41"/>
      <c r="I988" s="40"/>
      <c r="J988" s="41"/>
      <c r="K988" s="43"/>
      <c r="L988" s="40"/>
      <c r="M988" s="41"/>
      <c r="N988" s="43"/>
      <c r="O988" s="40"/>
      <c r="P988" s="41"/>
      <c r="Q988" s="43"/>
      <c r="R988" s="41"/>
      <c r="T988" s="44"/>
    </row>
    <row r="989" spans="2:20" s="42" customFormat="1" ht="15">
      <c r="B989" s="41"/>
      <c r="D989" s="41"/>
      <c r="F989" s="40"/>
      <c r="G989" s="41"/>
      <c r="I989" s="40"/>
      <c r="J989" s="41"/>
      <c r="K989" s="43"/>
      <c r="L989" s="40"/>
      <c r="M989" s="41"/>
      <c r="N989" s="43"/>
      <c r="O989" s="40"/>
      <c r="P989" s="41"/>
      <c r="Q989" s="43"/>
      <c r="R989" s="41"/>
      <c r="T989" s="44"/>
    </row>
    <row r="990" spans="2:20" s="42" customFormat="1" ht="15">
      <c r="B990" s="41"/>
      <c r="D990" s="41"/>
      <c r="F990" s="40"/>
      <c r="G990" s="41"/>
      <c r="I990" s="40"/>
      <c r="J990" s="41"/>
      <c r="K990" s="43"/>
      <c r="L990" s="40"/>
      <c r="M990" s="41"/>
      <c r="N990" s="43"/>
      <c r="O990" s="40"/>
      <c r="P990" s="41"/>
      <c r="Q990" s="43"/>
      <c r="R990" s="41"/>
      <c r="T990" s="44"/>
    </row>
    <row r="991" spans="2:20" s="42" customFormat="1" ht="15">
      <c r="B991" s="41"/>
      <c r="D991" s="41"/>
      <c r="F991" s="40"/>
      <c r="G991" s="41"/>
      <c r="I991" s="40"/>
      <c r="J991" s="41"/>
      <c r="K991" s="43"/>
      <c r="L991" s="40"/>
      <c r="M991" s="41"/>
      <c r="N991" s="43"/>
      <c r="O991" s="40"/>
      <c r="P991" s="41"/>
      <c r="Q991" s="43"/>
      <c r="R991" s="41"/>
      <c r="T991" s="44"/>
    </row>
    <row r="992" spans="2:20" s="42" customFormat="1" ht="15">
      <c r="B992" s="41"/>
      <c r="D992" s="41"/>
      <c r="F992" s="40"/>
      <c r="G992" s="41"/>
      <c r="I992" s="40"/>
      <c r="J992" s="41"/>
      <c r="K992" s="43"/>
      <c r="L992" s="40"/>
      <c r="M992" s="41"/>
      <c r="N992" s="43"/>
      <c r="O992" s="40"/>
      <c r="P992" s="41"/>
      <c r="Q992" s="43"/>
      <c r="R992" s="41"/>
      <c r="T992" s="44"/>
    </row>
    <row r="993" spans="2:20" s="42" customFormat="1" ht="15">
      <c r="B993" s="41"/>
      <c r="D993" s="41"/>
      <c r="F993" s="40"/>
      <c r="G993" s="41"/>
      <c r="I993" s="40"/>
      <c r="J993" s="41"/>
      <c r="K993" s="43"/>
      <c r="L993" s="40"/>
      <c r="M993" s="41"/>
      <c r="N993" s="43"/>
      <c r="O993" s="40"/>
      <c r="P993" s="41"/>
      <c r="Q993" s="43"/>
      <c r="R993" s="41"/>
      <c r="T993" s="44"/>
    </row>
    <row r="994" spans="2:20" s="42" customFormat="1" ht="15">
      <c r="B994" s="41"/>
      <c r="D994" s="41"/>
      <c r="F994" s="40"/>
      <c r="G994" s="41"/>
      <c r="I994" s="40"/>
      <c r="J994" s="41"/>
      <c r="K994" s="43"/>
      <c r="L994" s="40"/>
      <c r="M994" s="41"/>
      <c r="N994" s="43"/>
      <c r="O994" s="40"/>
      <c r="P994" s="41"/>
      <c r="Q994" s="43"/>
      <c r="R994" s="41"/>
      <c r="T994" s="44"/>
    </row>
    <row r="995" spans="2:20" s="42" customFormat="1" ht="15">
      <c r="B995" s="41"/>
      <c r="D995" s="41"/>
      <c r="F995" s="40"/>
      <c r="G995" s="41"/>
      <c r="I995" s="40"/>
      <c r="J995" s="41"/>
      <c r="K995" s="43"/>
      <c r="L995" s="40"/>
      <c r="M995" s="41"/>
      <c r="N995" s="43"/>
      <c r="O995" s="40"/>
      <c r="P995" s="41"/>
      <c r="Q995" s="43"/>
      <c r="R995" s="41"/>
      <c r="T995" s="44"/>
    </row>
    <row r="996" spans="2:20" s="42" customFormat="1" ht="15">
      <c r="B996" s="41"/>
      <c r="D996" s="41"/>
      <c r="F996" s="40"/>
      <c r="G996" s="41"/>
      <c r="I996" s="40"/>
      <c r="J996" s="41"/>
      <c r="K996" s="43"/>
      <c r="L996" s="40"/>
      <c r="M996" s="41"/>
      <c r="N996" s="43"/>
      <c r="O996" s="40"/>
      <c r="P996" s="41"/>
      <c r="Q996" s="43"/>
      <c r="R996" s="41"/>
      <c r="T996" s="44"/>
    </row>
    <row r="997" spans="2:20" s="42" customFormat="1" ht="15">
      <c r="B997" s="41"/>
      <c r="D997" s="41"/>
      <c r="F997" s="40"/>
      <c r="G997" s="41"/>
      <c r="I997" s="40"/>
      <c r="J997" s="41"/>
      <c r="K997" s="43"/>
      <c r="L997" s="40"/>
      <c r="M997" s="41"/>
      <c r="N997" s="43"/>
      <c r="O997" s="40"/>
      <c r="P997" s="41"/>
      <c r="Q997" s="43"/>
      <c r="R997" s="41"/>
      <c r="T997" s="44"/>
    </row>
    <row r="998" spans="2:20" s="42" customFormat="1" ht="15">
      <c r="B998" s="41"/>
      <c r="D998" s="41"/>
      <c r="F998" s="40"/>
      <c r="G998" s="41"/>
      <c r="I998" s="40"/>
      <c r="J998" s="41"/>
      <c r="K998" s="43"/>
      <c r="L998" s="40"/>
      <c r="M998" s="41"/>
      <c r="N998" s="43"/>
      <c r="O998" s="40"/>
      <c r="P998" s="41"/>
      <c r="Q998" s="43"/>
      <c r="R998" s="41"/>
      <c r="T998" s="44"/>
    </row>
    <row r="999" spans="2:20" s="42" customFormat="1" ht="15">
      <c r="B999" s="41"/>
      <c r="D999" s="41"/>
      <c r="F999" s="40"/>
      <c r="G999" s="41"/>
      <c r="I999" s="40"/>
      <c r="J999" s="41"/>
      <c r="K999" s="43"/>
      <c r="L999" s="40"/>
      <c r="M999" s="41"/>
      <c r="N999" s="43"/>
      <c r="O999" s="40"/>
      <c r="P999" s="41"/>
      <c r="Q999" s="43"/>
      <c r="R999" s="41"/>
      <c r="T999" s="44"/>
    </row>
    <row r="1000" spans="2:20" s="42" customFormat="1" ht="15">
      <c r="B1000" s="41"/>
      <c r="D1000" s="41"/>
      <c r="F1000" s="40"/>
      <c r="G1000" s="41"/>
      <c r="I1000" s="40"/>
      <c r="J1000" s="41"/>
      <c r="K1000" s="43"/>
      <c r="L1000" s="40"/>
      <c r="M1000" s="41"/>
      <c r="N1000" s="43"/>
      <c r="O1000" s="40"/>
      <c r="P1000" s="41"/>
      <c r="Q1000" s="43"/>
      <c r="R1000" s="41"/>
      <c r="T1000" s="44"/>
    </row>
    <row r="1001" spans="2:20" s="42" customFormat="1" ht="15">
      <c r="B1001" s="41"/>
      <c r="D1001" s="41"/>
      <c r="F1001" s="40"/>
      <c r="G1001" s="41"/>
      <c r="I1001" s="40"/>
      <c r="J1001" s="41"/>
      <c r="K1001" s="43"/>
      <c r="L1001" s="40"/>
      <c r="M1001" s="41"/>
      <c r="N1001" s="43"/>
      <c r="O1001" s="40"/>
      <c r="P1001" s="41"/>
      <c r="Q1001" s="43"/>
      <c r="R1001" s="41"/>
      <c r="T1001" s="44"/>
    </row>
    <row r="1002" spans="2:20" s="42" customFormat="1" ht="15">
      <c r="B1002" s="41"/>
      <c r="D1002" s="41"/>
      <c r="F1002" s="40"/>
      <c r="G1002" s="41"/>
      <c r="I1002" s="40"/>
      <c r="J1002" s="41"/>
      <c r="K1002" s="43"/>
      <c r="L1002" s="40"/>
      <c r="M1002" s="41"/>
      <c r="N1002" s="43"/>
      <c r="O1002" s="40"/>
      <c r="P1002" s="41"/>
      <c r="Q1002" s="43"/>
      <c r="R1002" s="41"/>
      <c r="T1002" s="44"/>
    </row>
    <row r="1003" spans="2:20" s="42" customFormat="1" ht="15">
      <c r="B1003" s="41"/>
      <c r="D1003" s="41"/>
      <c r="F1003" s="40"/>
      <c r="G1003" s="41"/>
      <c r="I1003" s="40"/>
      <c r="J1003" s="41"/>
      <c r="K1003" s="43"/>
      <c r="L1003" s="40"/>
      <c r="M1003" s="41"/>
      <c r="N1003" s="43"/>
      <c r="O1003" s="40"/>
      <c r="P1003" s="41"/>
      <c r="Q1003" s="43"/>
      <c r="R1003" s="41"/>
      <c r="T1003" s="44"/>
    </row>
    <row r="1004" spans="2:20" s="42" customFormat="1" ht="15">
      <c r="B1004" s="41"/>
      <c r="D1004" s="41"/>
      <c r="F1004" s="40"/>
      <c r="G1004" s="41"/>
      <c r="I1004" s="40"/>
      <c r="J1004" s="41"/>
      <c r="K1004" s="43"/>
      <c r="L1004" s="40"/>
      <c r="M1004" s="41"/>
      <c r="N1004" s="43"/>
      <c r="O1004" s="40"/>
      <c r="P1004" s="41"/>
      <c r="Q1004" s="43"/>
      <c r="R1004" s="41"/>
      <c r="T1004" s="44"/>
    </row>
    <row r="1005" spans="2:20" s="42" customFormat="1" ht="15">
      <c r="B1005" s="41"/>
      <c r="D1005" s="41"/>
      <c r="F1005" s="40"/>
      <c r="G1005" s="41"/>
      <c r="I1005" s="40"/>
      <c r="J1005" s="41"/>
      <c r="K1005" s="43"/>
      <c r="L1005" s="40"/>
      <c r="M1005" s="41"/>
      <c r="N1005" s="43"/>
      <c r="O1005" s="40"/>
      <c r="P1005" s="41"/>
      <c r="Q1005" s="43"/>
      <c r="R1005" s="41"/>
      <c r="T1005" s="44"/>
    </row>
    <row r="1006" spans="2:20" s="42" customFormat="1" ht="15">
      <c r="B1006" s="41"/>
      <c r="D1006" s="41"/>
      <c r="F1006" s="40"/>
      <c r="G1006" s="41"/>
      <c r="I1006" s="40"/>
      <c r="J1006" s="41"/>
      <c r="K1006" s="43"/>
      <c r="L1006" s="40"/>
      <c r="M1006" s="41"/>
      <c r="N1006" s="43"/>
      <c r="O1006" s="40"/>
      <c r="P1006" s="41"/>
      <c r="Q1006" s="43"/>
      <c r="R1006" s="41"/>
      <c r="T1006" s="44"/>
    </row>
    <row r="1007" spans="2:20" s="42" customFormat="1" ht="15">
      <c r="B1007" s="41"/>
      <c r="D1007" s="41"/>
      <c r="F1007" s="40"/>
      <c r="G1007" s="41"/>
      <c r="I1007" s="40"/>
      <c r="J1007" s="41"/>
      <c r="K1007" s="43"/>
      <c r="L1007" s="40"/>
      <c r="M1007" s="41"/>
      <c r="N1007" s="43"/>
      <c r="O1007" s="40"/>
      <c r="P1007" s="41"/>
      <c r="Q1007" s="43"/>
      <c r="R1007" s="41"/>
      <c r="T1007" s="44"/>
    </row>
    <row r="1008" spans="2:20" s="42" customFormat="1" ht="15">
      <c r="B1008" s="41"/>
      <c r="D1008" s="41"/>
      <c r="F1008" s="40"/>
      <c r="G1008" s="41"/>
      <c r="I1008" s="40"/>
      <c r="J1008" s="41"/>
      <c r="K1008" s="43"/>
      <c r="L1008" s="40"/>
      <c r="M1008" s="41"/>
      <c r="N1008" s="43"/>
      <c r="O1008" s="40"/>
      <c r="P1008" s="41"/>
      <c r="Q1008" s="43"/>
      <c r="R1008" s="41"/>
      <c r="T1008" s="44"/>
    </row>
    <row r="1009" spans="2:20" s="42" customFormat="1" ht="15">
      <c r="B1009" s="41"/>
      <c r="D1009" s="41"/>
      <c r="F1009" s="40"/>
      <c r="G1009" s="41"/>
      <c r="I1009" s="40"/>
      <c r="J1009" s="41"/>
      <c r="K1009" s="43"/>
      <c r="L1009" s="40"/>
      <c r="M1009" s="41"/>
      <c r="N1009" s="43"/>
      <c r="O1009" s="40"/>
      <c r="P1009" s="41"/>
      <c r="Q1009" s="43"/>
      <c r="R1009" s="41"/>
      <c r="T1009" s="44"/>
    </row>
    <row r="1010" spans="2:20" s="42" customFormat="1" ht="15">
      <c r="B1010" s="41"/>
      <c r="D1010" s="41"/>
      <c r="F1010" s="40"/>
      <c r="G1010" s="41"/>
      <c r="I1010" s="40"/>
      <c r="J1010" s="41"/>
      <c r="K1010" s="43"/>
      <c r="L1010" s="40"/>
      <c r="M1010" s="41"/>
      <c r="N1010" s="43"/>
      <c r="O1010" s="40"/>
      <c r="P1010" s="41"/>
      <c r="Q1010" s="43"/>
      <c r="R1010" s="41"/>
      <c r="T1010" s="44"/>
    </row>
    <row r="1011" spans="2:20" s="42" customFormat="1" ht="15">
      <c r="B1011" s="41"/>
      <c r="D1011" s="41"/>
      <c r="F1011" s="40"/>
      <c r="G1011" s="41"/>
      <c r="I1011" s="40"/>
      <c r="J1011" s="41"/>
      <c r="K1011" s="43"/>
      <c r="L1011" s="40"/>
      <c r="M1011" s="41"/>
      <c r="N1011" s="43"/>
      <c r="O1011" s="40"/>
      <c r="P1011" s="41"/>
      <c r="Q1011" s="43"/>
      <c r="R1011" s="41"/>
      <c r="T1011" s="44"/>
    </row>
    <row r="1012" spans="2:20" s="42" customFormat="1" ht="15">
      <c r="B1012" s="41"/>
      <c r="D1012" s="41"/>
      <c r="F1012" s="40"/>
      <c r="G1012" s="41"/>
      <c r="I1012" s="40"/>
      <c r="J1012" s="41"/>
      <c r="K1012" s="43"/>
      <c r="L1012" s="40"/>
      <c r="M1012" s="41"/>
      <c r="N1012" s="43"/>
      <c r="O1012" s="40"/>
      <c r="P1012" s="41"/>
      <c r="Q1012" s="43"/>
      <c r="R1012" s="41"/>
      <c r="T1012" s="44"/>
    </row>
    <row r="1013" spans="2:20" s="42" customFormat="1" ht="15">
      <c r="B1013" s="41"/>
      <c r="D1013" s="41"/>
      <c r="F1013" s="40"/>
      <c r="G1013" s="41"/>
      <c r="I1013" s="40"/>
      <c r="J1013" s="41"/>
      <c r="K1013" s="43"/>
      <c r="L1013" s="40"/>
      <c r="M1013" s="41"/>
      <c r="N1013" s="43"/>
      <c r="O1013" s="40"/>
      <c r="P1013" s="41"/>
      <c r="Q1013" s="43"/>
      <c r="R1013" s="41"/>
      <c r="T1013" s="44"/>
    </row>
    <row r="1014" spans="2:20" s="42" customFormat="1" ht="15">
      <c r="B1014" s="41"/>
      <c r="D1014" s="41"/>
      <c r="F1014" s="40"/>
      <c r="G1014" s="41"/>
      <c r="I1014" s="40"/>
      <c r="J1014" s="41"/>
      <c r="K1014" s="43"/>
      <c r="L1014" s="40"/>
      <c r="M1014" s="41"/>
      <c r="N1014" s="43"/>
      <c r="O1014" s="40"/>
      <c r="P1014" s="41"/>
      <c r="Q1014" s="43"/>
      <c r="R1014" s="41"/>
      <c r="T1014" s="44"/>
    </row>
    <row r="1015" spans="2:20" s="42" customFormat="1" ht="15">
      <c r="B1015" s="41"/>
      <c r="D1015" s="41"/>
      <c r="F1015" s="40"/>
      <c r="G1015" s="41"/>
      <c r="I1015" s="40"/>
      <c r="J1015" s="41"/>
      <c r="K1015" s="43"/>
      <c r="L1015" s="40"/>
      <c r="M1015" s="41"/>
      <c r="N1015" s="43"/>
      <c r="O1015" s="40"/>
      <c r="P1015" s="41"/>
      <c r="Q1015" s="43"/>
      <c r="R1015" s="41"/>
      <c r="T1015" s="44"/>
    </row>
    <row r="1016" spans="2:20" s="42" customFormat="1" ht="15">
      <c r="B1016" s="41"/>
      <c r="D1016" s="41"/>
      <c r="F1016" s="40"/>
      <c r="G1016" s="41"/>
      <c r="I1016" s="40"/>
      <c r="J1016" s="41"/>
      <c r="K1016" s="43"/>
      <c r="L1016" s="40"/>
      <c r="M1016" s="41"/>
      <c r="N1016" s="43"/>
      <c r="O1016" s="40"/>
      <c r="P1016" s="41"/>
      <c r="Q1016" s="43"/>
      <c r="R1016" s="41"/>
      <c r="T1016" s="44"/>
    </row>
    <row r="1017" spans="2:20" s="42" customFormat="1" ht="15">
      <c r="B1017" s="41"/>
      <c r="D1017" s="41"/>
      <c r="F1017" s="40"/>
      <c r="G1017" s="41"/>
      <c r="I1017" s="40"/>
      <c r="J1017" s="41"/>
      <c r="K1017" s="43"/>
      <c r="L1017" s="40"/>
      <c r="M1017" s="41"/>
      <c r="N1017" s="43"/>
      <c r="O1017" s="40"/>
      <c r="P1017" s="41"/>
      <c r="Q1017" s="43"/>
      <c r="R1017" s="41"/>
      <c r="T1017" s="44"/>
    </row>
    <row r="1018" spans="2:20" s="42" customFormat="1" ht="15">
      <c r="B1018" s="41"/>
      <c r="D1018" s="41"/>
      <c r="F1018" s="40"/>
      <c r="G1018" s="41"/>
      <c r="I1018" s="40"/>
      <c r="J1018" s="41"/>
      <c r="K1018" s="43"/>
      <c r="L1018" s="40"/>
      <c r="M1018" s="41"/>
      <c r="N1018" s="43"/>
      <c r="O1018" s="40"/>
      <c r="P1018" s="41"/>
      <c r="Q1018" s="43"/>
      <c r="R1018" s="41"/>
      <c r="T1018" s="44"/>
    </row>
    <row r="1019" spans="2:20" s="42" customFormat="1" ht="15">
      <c r="B1019" s="41"/>
      <c r="D1019" s="41"/>
      <c r="F1019" s="40"/>
      <c r="G1019" s="41"/>
      <c r="I1019" s="40"/>
      <c r="J1019" s="41"/>
      <c r="K1019" s="43"/>
      <c r="L1019" s="40"/>
      <c r="M1019" s="41"/>
      <c r="N1019" s="43"/>
      <c r="O1019" s="40"/>
      <c r="P1019" s="41"/>
      <c r="Q1019" s="43"/>
      <c r="R1019" s="41"/>
      <c r="T1019" s="44"/>
    </row>
    <row r="1020" spans="2:20" s="42" customFormat="1" ht="15">
      <c r="B1020" s="41"/>
      <c r="D1020" s="41"/>
      <c r="F1020" s="40"/>
      <c r="G1020" s="41"/>
      <c r="I1020" s="40"/>
      <c r="J1020" s="41"/>
      <c r="K1020" s="43"/>
      <c r="L1020" s="40"/>
      <c r="M1020" s="41"/>
      <c r="N1020" s="43"/>
      <c r="O1020" s="40"/>
      <c r="P1020" s="41"/>
      <c r="Q1020" s="43"/>
      <c r="R1020" s="41"/>
      <c r="T1020" s="44"/>
    </row>
    <row r="1021" spans="2:20" s="42" customFormat="1" ht="15">
      <c r="B1021" s="41"/>
      <c r="D1021" s="41"/>
      <c r="F1021" s="40"/>
      <c r="G1021" s="41"/>
      <c r="I1021" s="40"/>
      <c r="J1021" s="41"/>
      <c r="K1021" s="43"/>
      <c r="L1021" s="40"/>
      <c r="M1021" s="41"/>
      <c r="N1021" s="43"/>
      <c r="O1021" s="40"/>
      <c r="P1021" s="41"/>
      <c r="Q1021" s="43"/>
      <c r="R1021" s="41"/>
      <c r="T1021" s="44"/>
    </row>
    <row r="1022" spans="2:20" s="42" customFormat="1" ht="15">
      <c r="B1022" s="41"/>
      <c r="D1022" s="41"/>
      <c r="F1022" s="40"/>
      <c r="G1022" s="41"/>
      <c r="I1022" s="40"/>
      <c r="J1022" s="41"/>
      <c r="K1022" s="43"/>
      <c r="L1022" s="40"/>
      <c r="M1022" s="41"/>
      <c r="N1022" s="43"/>
      <c r="O1022" s="40"/>
      <c r="P1022" s="41"/>
      <c r="Q1022" s="43"/>
      <c r="R1022" s="41"/>
      <c r="T1022" s="44"/>
    </row>
    <row r="1023" spans="2:20" s="42" customFormat="1" ht="15">
      <c r="B1023" s="41"/>
      <c r="D1023" s="41"/>
      <c r="F1023" s="40"/>
      <c r="G1023" s="41"/>
      <c r="I1023" s="40"/>
      <c r="J1023" s="41"/>
      <c r="K1023" s="43"/>
      <c r="L1023" s="40"/>
      <c r="M1023" s="41"/>
      <c r="N1023" s="43"/>
      <c r="O1023" s="40"/>
      <c r="P1023" s="41"/>
      <c r="Q1023" s="43"/>
      <c r="R1023" s="41"/>
      <c r="T1023" s="44"/>
    </row>
    <row r="1024" spans="2:20" s="42" customFormat="1" ht="15">
      <c r="B1024" s="41"/>
      <c r="D1024" s="41"/>
      <c r="F1024" s="40"/>
      <c r="G1024" s="41"/>
      <c r="I1024" s="40"/>
      <c r="J1024" s="41"/>
      <c r="K1024" s="43"/>
      <c r="L1024" s="40"/>
      <c r="M1024" s="41"/>
      <c r="N1024" s="43"/>
      <c r="O1024" s="40"/>
      <c r="P1024" s="41"/>
      <c r="Q1024" s="43"/>
      <c r="R1024" s="41"/>
      <c r="T1024" s="44"/>
    </row>
    <row r="1025" spans="2:20" s="42" customFormat="1" ht="15">
      <c r="B1025" s="41"/>
      <c r="D1025" s="41"/>
      <c r="F1025" s="40"/>
      <c r="G1025" s="41"/>
      <c r="I1025" s="40"/>
      <c r="J1025" s="41"/>
      <c r="K1025" s="43"/>
      <c r="L1025" s="40"/>
      <c r="M1025" s="41"/>
      <c r="N1025" s="43"/>
      <c r="O1025" s="40"/>
      <c r="P1025" s="41"/>
      <c r="Q1025" s="43"/>
      <c r="R1025" s="41"/>
      <c r="T1025" s="44"/>
    </row>
    <row r="1026" spans="2:20" s="42" customFormat="1" ht="15">
      <c r="B1026" s="41"/>
      <c r="D1026" s="41"/>
      <c r="F1026" s="40"/>
      <c r="G1026" s="41"/>
      <c r="I1026" s="40"/>
      <c r="J1026" s="41"/>
      <c r="K1026" s="43"/>
      <c r="L1026" s="40"/>
      <c r="M1026" s="41"/>
      <c r="N1026" s="43"/>
      <c r="O1026" s="40"/>
      <c r="P1026" s="41"/>
      <c r="Q1026" s="43"/>
      <c r="R1026" s="41"/>
      <c r="T1026" s="44"/>
    </row>
    <row r="1027" spans="2:20" s="42" customFormat="1" ht="15">
      <c r="B1027" s="41"/>
      <c r="D1027" s="41"/>
      <c r="F1027" s="40"/>
      <c r="G1027" s="41"/>
      <c r="I1027" s="40"/>
      <c r="J1027" s="41"/>
      <c r="K1027" s="43"/>
      <c r="L1027" s="40"/>
      <c r="M1027" s="41"/>
      <c r="N1027" s="43"/>
      <c r="O1027" s="40"/>
      <c r="P1027" s="41"/>
      <c r="Q1027" s="43"/>
      <c r="R1027" s="41"/>
      <c r="T1027" s="44"/>
    </row>
    <row r="1028" spans="2:20" s="42" customFormat="1" ht="15">
      <c r="B1028" s="41"/>
      <c r="D1028" s="41"/>
      <c r="F1028" s="40"/>
      <c r="G1028" s="41"/>
      <c r="I1028" s="40"/>
      <c r="J1028" s="41"/>
      <c r="K1028" s="43"/>
      <c r="L1028" s="40"/>
      <c r="M1028" s="41"/>
      <c r="N1028" s="43"/>
      <c r="O1028" s="40"/>
      <c r="P1028" s="41"/>
      <c r="Q1028" s="43"/>
      <c r="R1028" s="41"/>
      <c r="T1028" s="44"/>
    </row>
    <row r="1029" spans="2:20" s="42" customFormat="1" ht="15">
      <c r="B1029" s="41"/>
      <c r="D1029" s="41"/>
      <c r="F1029" s="40"/>
      <c r="G1029" s="41"/>
      <c r="I1029" s="40"/>
      <c r="J1029" s="41"/>
      <c r="K1029" s="43"/>
      <c r="L1029" s="40"/>
      <c r="M1029" s="41"/>
      <c r="N1029" s="43"/>
      <c r="O1029" s="40"/>
      <c r="P1029" s="41"/>
      <c r="Q1029" s="43"/>
      <c r="R1029" s="41"/>
      <c r="T1029" s="44"/>
    </row>
    <row r="1030" spans="2:20" s="42" customFormat="1" ht="15">
      <c r="B1030" s="41"/>
      <c r="D1030" s="41"/>
      <c r="F1030" s="40"/>
      <c r="G1030" s="41"/>
      <c r="I1030" s="40"/>
      <c r="J1030" s="41"/>
      <c r="K1030" s="43"/>
      <c r="L1030" s="40"/>
      <c r="M1030" s="41"/>
      <c r="N1030" s="43"/>
      <c r="O1030" s="40"/>
      <c r="P1030" s="41"/>
      <c r="Q1030" s="43"/>
      <c r="R1030" s="41"/>
      <c r="T1030" s="44"/>
    </row>
    <row r="1031" spans="2:20" s="42" customFormat="1" ht="15">
      <c r="B1031" s="41"/>
      <c r="D1031" s="41"/>
      <c r="F1031" s="40"/>
      <c r="G1031" s="41"/>
      <c r="I1031" s="40"/>
      <c r="J1031" s="41"/>
      <c r="K1031" s="43"/>
      <c r="L1031" s="40"/>
      <c r="M1031" s="41"/>
      <c r="N1031" s="43"/>
      <c r="O1031" s="40"/>
      <c r="P1031" s="41"/>
      <c r="Q1031" s="43"/>
      <c r="R1031" s="41"/>
      <c r="T1031" s="44"/>
    </row>
    <row r="1032" spans="2:20" s="42" customFormat="1" ht="15">
      <c r="B1032" s="41"/>
      <c r="D1032" s="41"/>
      <c r="F1032" s="40"/>
      <c r="G1032" s="41"/>
      <c r="I1032" s="40"/>
      <c r="J1032" s="41"/>
      <c r="K1032" s="43"/>
      <c r="L1032" s="40"/>
      <c r="M1032" s="41"/>
      <c r="N1032" s="43"/>
      <c r="O1032" s="40"/>
      <c r="P1032" s="41"/>
      <c r="Q1032" s="43"/>
      <c r="R1032" s="41"/>
      <c r="T1032" s="44"/>
    </row>
    <row r="1033" spans="2:20" s="42" customFormat="1" ht="15">
      <c r="B1033" s="41"/>
      <c r="D1033" s="41"/>
      <c r="F1033" s="40"/>
      <c r="G1033" s="41"/>
      <c r="I1033" s="40"/>
      <c r="J1033" s="41"/>
      <c r="K1033" s="43"/>
      <c r="L1033" s="40"/>
      <c r="M1033" s="41"/>
      <c r="N1033" s="43"/>
      <c r="O1033" s="40"/>
      <c r="P1033" s="41"/>
      <c r="Q1033" s="43"/>
      <c r="R1033" s="41"/>
      <c r="T1033" s="44"/>
    </row>
    <row r="1034" spans="2:20" s="42" customFormat="1" ht="15">
      <c r="B1034" s="41"/>
      <c r="D1034" s="41"/>
      <c r="F1034" s="40"/>
      <c r="G1034" s="41"/>
      <c r="I1034" s="40"/>
      <c r="J1034" s="41"/>
      <c r="K1034" s="43"/>
      <c r="L1034" s="40"/>
      <c r="M1034" s="41"/>
      <c r="N1034" s="43"/>
      <c r="O1034" s="40"/>
      <c r="P1034" s="41"/>
      <c r="Q1034" s="43"/>
      <c r="R1034" s="41"/>
      <c r="T1034" s="44"/>
    </row>
    <row r="1035" spans="2:20" s="42" customFormat="1" ht="15">
      <c r="B1035" s="41"/>
      <c r="D1035" s="41"/>
      <c r="F1035" s="40"/>
      <c r="G1035" s="41"/>
      <c r="I1035" s="40"/>
      <c r="J1035" s="41"/>
      <c r="K1035" s="43"/>
      <c r="L1035" s="40"/>
      <c r="M1035" s="41"/>
      <c r="N1035" s="43"/>
      <c r="O1035" s="40"/>
      <c r="P1035" s="41"/>
      <c r="Q1035" s="43"/>
      <c r="R1035" s="41"/>
      <c r="T1035" s="44"/>
    </row>
    <row r="1036" spans="2:20" s="42" customFormat="1" ht="15">
      <c r="B1036" s="41"/>
      <c r="D1036" s="41"/>
      <c r="F1036" s="40"/>
      <c r="G1036" s="41"/>
      <c r="I1036" s="40"/>
      <c r="J1036" s="41"/>
      <c r="K1036" s="43"/>
      <c r="L1036" s="40"/>
      <c r="M1036" s="41"/>
      <c r="N1036" s="43"/>
      <c r="O1036" s="40"/>
      <c r="P1036" s="41"/>
      <c r="Q1036" s="43"/>
      <c r="R1036" s="41"/>
      <c r="T1036" s="44"/>
    </row>
    <row r="1037" spans="2:20" s="42" customFormat="1" ht="15">
      <c r="B1037" s="41"/>
      <c r="D1037" s="41"/>
      <c r="F1037" s="40"/>
      <c r="G1037" s="41"/>
      <c r="I1037" s="40"/>
      <c r="J1037" s="41"/>
      <c r="K1037" s="43"/>
      <c r="L1037" s="40"/>
      <c r="M1037" s="41"/>
      <c r="N1037" s="43"/>
      <c r="O1037" s="40"/>
      <c r="P1037" s="41"/>
      <c r="Q1037" s="43"/>
      <c r="R1037" s="41"/>
      <c r="T1037" s="44"/>
    </row>
    <row r="1038" spans="2:20" s="42" customFormat="1" ht="15">
      <c r="B1038" s="41"/>
      <c r="D1038" s="41"/>
      <c r="F1038" s="40"/>
      <c r="G1038" s="41"/>
      <c r="I1038" s="40"/>
      <c r="J1038" s="41"/>
      <c r="K1038" s="43"/>
      <c r="L1038" s="40"/>
      <c r="M1038" s="41"/>
      <c r="N1038" s="43"/>
      <c r="O1038" s="40"/>
      <c r="P1038" s="41"/>
      <c r="Q1038" s="43"/>
      <c r="R1038" s="41"/>
      <c r="T1038" s="44"/>
    </row>
    <row r="1039" spans="2:20" s="42" customFormat="1" ht="15">
      <c r="B1039" s="41"/>
      <c r="D1039" s="41"/>
      <c r="F1039" s="40"/>
      <c r="G1039" s="41"/>
      <c r="I1039" s="40"/>
      <c r="J1039" s="41"/>
      <c r="K1039" s="43"/>
      <c r="L1039" s="40"/>
      <c r="M1039" s="41"/>
      <c r="N1039" s="43"/>
      <c r="O1039" s="40"/>
      <c r="P1039" s="41"/>
      <c r="Q1039" s="43"/>
      <c r="R1039" s="41"/>
      <c r="T1039" s="44"/>
    </row>
    <row r="1040" spans="2:20" s="42" customFormat="1" ht="15">
      <c r="B1040" s="41"/>
      <c r="D1040" s="41"/>
      <c r="F1040" s="40"/>
      <c r="G1040" s="41"/>
      <c r="I1040" s="40"/>
      <c r="J1040" s="41"/>
      <c r="K1040" s="43"/>
      <c r="L1040" s="40"/>
      <c r="M1040" s="41"/>
      <c r="N1040" s="43"/>
      <c r="O1040" s="40"/>
      <c r="P1040" s="41"/>
      <c r="Q1040" s="43"/>
      <c r="R1040" s="41"/>
      <c r="T1040" s="44"/>
    </row>
    <row r="1041" spans="2:20" s="42" customFormat="1" ht="15">
      <c r="B1041" s="41"/>
      <c r="D1041" s="41"/>
      <c r="F1041" s="40"/>
      <c r="G1041" s="41"/>
      <c r="I1041" s="40"/>
      <c r="J1041" s="41"/>
      <c r="K1041" s="43"/>
      <c r="L1041" s="40"/>
      <c r="M1041" s="41"/>
      <c r="N1041" s="43"/>
      <c r="O1041" s="40"/>
      <c r="P1041" s="41"/>
      <c r="Q1041" s="43"/>
      <c r="R1041" s="41"/>
      <c r="T1041" s="44"/>
    </row>
    <row r="1042" spans="2:20" s="42" customFormat="1" ht="15">
      <c r="B1042" s="41"/>
      <c r="D1042" s="41"/>
      <c r="F1042" s="40"/>
      <c r="G1042" s="41"/>
      <c r="I1042" s="40"/>
      <c r="J1042" s="41"/>
      <c r="K1042" s="43"/>
      <c r="L1042" s="40"/>
      <c r="M1042" s="41"/>
      <c r="N1042" s="43"/>
      <c r="O1042" s="40"/>
      <c r="P1042" s="41"/>
      <c r="Q1042" s="43"/>
      <c r="R1042" s="41"/>
      <c r="T1042" s="44"/>
    </row>
    <row r="1043" spans="2:20" s="42" customFormat="1" ht="15">
      <c r="B1043" s="41"/>
      <c r="D1043" s="41"/>
      <c r="F1043" s="40"/>
      <c r="G1043" s="41"/>
      <c r="I1043" s="40"/>
      <c r="J1043" s="41"/>
      <c r="K1043" s="43"/>
      <c r="L1043" s="40"/>
      <c r="M1043" s="41"/>
      <c r="N1043" s="43"/>
      <c r="O1043" s="40"/>
      <c r="P1043" s="41"/>
      <c r="Q1043" s="43"/>
      <c r="R1043" s="41"/>
      <c r="T1043" s="44"/>
    </row>
    <row r="1044" spans="2:20" s="42" customFormat="1" ht="15">
      <c r="B1044" s="41"/>
      <c r="D1044" s="41"/>
      <c r="F1044" s="40"/>
      <c r="G1044" s="41"/>
      <c r="I1044" s="40"/>
      <c r="J1044" s="41"/>
      <c r="K1044" s="43"/>
      <c r="L1044" s="40"/>
      <c r="M1044" s="41"/>
      <c r="N1044" s="43"/>
      <c r="O1044" s="40"/>
      <c r="P1044" s="41"/>
      <c r="Q1044" s="43"/>
      <c r="R1044" s="41"/>
      <c r="T1044" s="44"/>
    </row>
    <row r="1045" spans="2:20" s="42" customFormat="1" ht="15">
      <c r="B1045" s="41"/>
      <c r="D1045" s="41"/>
      <c r="F1045" s="40"/>
      <c r="G1045" s="41"/>
      <c r="I1045" s="40"/>
      <c r="J1045" s="41"/>
      <c r="K1045" s="43"/>
      <c r="L1045" s="40"/>
      <c r="M1045" s="41"/>
      <c r="N1045" s="43"/>
      <c r="O1045" s="40"/>
      <c r="P1045" s="41"/>
      <c r="Q1045" s="43"/>
      <c r="R1045" s="41"/>
      <c r="T1045" s="44"/>
    </row>
    <row r="1046" spans="2:20" s="42" customFormat="1" ht="15">
      <c r="B1046" s="41"/>
      <c r="D1046" s="41"/>
      <c r="F1046" s="40"/>
      <c r="G1046" s="41"/>
      <c r="I1046" s="40"/>
      <c r="J1046" s="41"/>
      <c r="K1046" s="43"/>
      <c r="L1046" s="40"/>
      <c r="M1046" s="41"/>
      <c r="N1046" s="43"/>
      <c r="O1046" s="40"/>
      <c r="P1046" s="41"/>
      <c r="Q1046" s="43"/>
      <c r="R1046" s="41"/>
      <c r="T1046" s="44"/>
    </row>
    <row r="1047" spans="2:20" s="42" customFormat="1" ht="15">
      <c r="B1047" s="41"/>
      <c r="D1047" s="41"/>
      <c r="F1047" s="40"/>
      <c r="G1047" s="41"/>
      <c r="I1047" s="40"/>
      <c r="J1047" s="41"/>
      <c r="K1047" s="43"/>
      <c r="L1047" s="40"/>
      <c r="M1047" s="41"/>
      <c r="N1047" s="43"/>
      <c r="O1047" s="40"/>
      <c r="P1047" s="41"/>
      <c r="Q1047" s="43"/>
      <c r="R1047" s="41"/>
      <c r="T1047" s="44"/>
    </row>
    <row r="1048" spans="2:20" s="42" customFormat="1" ht="15">
      <c r="B1048" s="41"/>
      <c r="D1048" s="41"/>
      <c r="F1048" s="40"/>
      <c r="G1048" s="41"/>
      <c r="I1048" s="40"/>
      <c r="J1048" s="41"/>
      <c r="K1048" s="43"/>
      <c r="L1048" s="40"/>
      <c r="M1048" s="41"/>
      <c r="N1048" s="43"/>
      <c r="O1048" s="40"/>
      <c r="P1048" s="41"/>
      <c r="Q1048" s="43"/>
      <c r="R1048" s="41"/>
      <c r="T1048" s="44"/>
    </row>
    <row r="1049" spans="2:20" s="42" customFormat="1" ht="15">
      <c r="B1049" s="41"/>
      <c r="D1049" s="41"/>
      <c r="F1049" s="40"/>
      <c r="G1049" s="41"/>
      <c r="I1049" s="40"/>
      <c r="J1049" s="41"/>
      <c r="K1049" s="43"/>
      <c r="L1049" s="40"/>
      <c r="M1049" s="41"/>
      <c r="N1049" s="43"/>
      <c r="O1049" s="40"/>
      <c r="P1049" s="41"/>
      <c r="Q1049" s="43"/>
      <c r="R1049" s="41"/>
      <c r="T1049" s="44"/>
    </row>
    <row r="1050" spans="2:20" s="42" customFormat="1" ht="15">
      <c r="B1050" s="41"/>
      <c r="D1050" s="41"/>
      <c r="F1050" s="40"/>
      <c r="G1050" s="41"/>
      <c r="I1050" s="40"/>
      <c r="J1050" s="41"/>
      <c r="K1050" s="43"/>
      <c r="L1050" s="40"/>
      <c r="M1050" s="41"/>
      <c r="N1050" s="43"/>
      <c r="O1050" s="40"/>
      <c r="P1050" s="41"/>
      <c r="Q1050" s="43"/>
      <c r="R1050" s="41"/>
      <c r="T1050" s="44"/>
    </row>
    <row r="1051" spans="2:20" s="42" customFormat="1" ht="15">
      <c r="B1051" s="41"/>
      <c r="D1051" s="41"/>
      <c r="F1051" s="40"/>
      <c r="G1051" s="41"/>
      <c r="I1051" s="40"/>
      <c r="J1051" s="41"/>
      <c r="K1051" s="43"/>
      <c r="L1051" s="40"/>
      <c r="M1051" s="41"/>
      <c r="N1051" s="43"/>
      <c r="O1051" s="40"/>
      <c r="P1051" s="41"/>
      <c r="Q1051" s="43"/>
      <c r="R1051" s="41"/>
      <c r="T1051" s="44"/>
    </row>
    <row r="1052" spans="2:20" s="42" customFormat="1" ht="15">
      <c r="B1052" s="41"/>
      <c r="D1052" s="41"/>
      <c r="F1052" s="40"/>
      <c r="G1052" s="41"/>
      <c r="I1052" s="40"/>
      <c r="J1052" s="41"/>
      <c r="K1052" s="43"/>
      <c r="L1052" s="40"/>
      <c r="M1052" s="41"/>
      <c r="N1052" s="43"/>
      <c r="O1052" s="40"/>
      <c r="P1052" s="41"/>
      <c r="Q1052" s="43"/>
      <c r="R1052" s="41"/>
      <c r="T1052" s="44"/>
    </row>
    <row r="1053" spans="2:20" s="42" customFormat="1" ht="15">
      <c r="B1053" s="41"/>
      <c r="D1053" s="41"/>
      <c r="F1053" s="40"/>
      <c r="G1053" s="41"/>
      <c r="I1053" s="40"/>
      <c r="J1053" s="41"/>
      <c r="K1053" s="43"/>
      <c r="L1053" s="40"/>
      <c r="M1053" s="41"/>
      <c r="N1053" s="43"/>
      <c r="O1053" s="40"/>
      <c r="P1053" s="41"/>
      <c r="Q1053" s="43"/>
      <c r="R1053" s="41"/>
      <c r="T1053" s="44"/>
    </row>
    <row r="1054" spans="2:20" s="42" customFormat="1" ht="15">
      <c r="B1054" s="41"/>
      <c r="D1054" s="41"/>
      <c r="F1054" s="40"/>
      <c r="G1054" s="41"/>
      <c r="I1054" s="40"/>
      <c r="J1054" s="41"/>
      <c r="K1054" s="43"/>
      <c r="L1054" s="40"/>
      <c r="M1054" s="41"/>
      <c r="N1054" s="43"/>
      <c r="O1054" s="40"/>
      <c r="P1054" s="41"/>
      <c r="Q1054" s="43"/>
      <c r="R1054" s="41"/>
      <c r="T1054" s="44"/>
    </row>
    <row r="1055" spans="2:20" s="42" customFormat="1" ht="15">
      <c r="B1055" s="41"/>
      <c r="D1055" s="41"/>
      <c r="F1055" s="40"/>
      <c r="G1055" s="41"/>
      <c r="I1055" s="40"/>
      <c r="J1055" s="41"/>
      <c r="K1055" s="43"/>
      <c r="L1055" s="40"/>
      <c r="M1055" s="41"/>
      <c r="N1055" s="43"/>
      <c r="O1055" s="40"/>
      <c r="P1055" s="41"/>
      <c r="Q1055" s="43"/>
      <c r="R1055" s="41"/>
      <c r="T1055" s="44"/>
    </row>
    <row r="1056" spans="2:20" s="42" customFormat="1" ht="15">
      <c r="B1056" s="41"/>
      <c r="D1056" s="41"/>
      <c r="F1056" s="40"/>
      <c r="G1056" s="41"/>
      <c r="I1056" s="40"/>
      <c r="J1056" s="41"/>
      <c r="K1056" s="43"/>
      <c r="L1056" s="40"/>
      <c r="M1056" s="41"/>
      <c r="N1056" s="43"/>
      <c r="O1056" s="40"/>
      <c r="P1056" s="41"/>
      <c r="Q1056" s="43"/>
      <c r="R1056" s="41"/>
      <c r="T1056" s="44"/>
    </row>
    <row r="1057" spans="2:20" s="42" customFormat="1" ht="15">
      <c r="B1057" s="41"/>
      <c r="D1057" s="41"/>
      <c r="F1057" s="40"/>
      <c r="G1057" s="41"/>
      <c r="I1057" s="40"/>
      <c r="J1057" s="41"/>
      <c r="K1057" s="43"/>
      <c r="L1057" s="40"/>
      <c r="M1057" s="41"/>
      <c r="N1057" s="43"/>
      <c r="O1057" s="40"/>
      <c r="P1057" s="41"/>
      <c r="Q1057" s="43"/>
      <c r="R1057" s="41"/>
      <c r="T1057" s="44"/>
    </row>
    <row r="1058" spans="2:20" s="42" customFormat="1" ht="15">
      <c r="B1058" s="41"/>
      <c r="D1058" s="41"/>
      <c r="F1058" s="40"/>
      <c r="G1058" s="41"/>
      <c r="I1058" s="40"/>
      <c r="J1058" s="41"/>
      <c r="K1058" s="43"/>
      <c r="L1058" s="40"/>
      <c r="M1058" s="41"/>
      <c r="N1058" s="43"/>
      <c r="O1058" s="40"/>
      <c r="P1058" s="41"/>
      <c r="Q1058" s="43"/>
      <c r="R1058" s="41"/>
      <c r="T1058" s="44"/>
    </row>
    <row r="1059" spans="2:20" s="42" customFormat="1" ht="15">
      <c r="B1059" s="41"/>
      <c r="D1059" s="41"/>
      <c r="F1059" s="40"/>
      <c r="G1059" s="41"/>
      <c r="I1059" s="40"/>
      <c r="J1059" s="41"/>
      <c r="K1059" s="43"/>
      <c r="L1059" s="40"/>
      <c r="M1059" s="41"/>
      <c r="N1059" s="43"/>
      <c r="O1059" s="40"/>
      <c r="P1059" s="41"/>
      <c r="Q1059" s="43"/>
      <c r="R1059" s="41"/>
      <c r="T1059" s="44"/>
    </row>
    <row r="1060" spans="2:20" s="42" customFormat="1" ht="15">
      <c r="B1060" s="41"/>
      <c r="D1060" s="41"/>
      <c r="F1060" s="40"/>
      <c r="G1060" s="41"/>
      <c r="I1060" s="40"/>
      <c r="J1060" s="41"/>
      <c r="K1060" s="43"/>
      <c r="L1060" s="40"/>
      <c r="M1060" s="41"/>
      <c r="N1060" s="43"/>
      <c r="O1060" s="40"/>
      <c r="P1060" s="41"/>
      <c r="Q1060" s="43"/>
      <c r="R1060" s="41"/>
      <c r="T1060" s="44"/>
    </row>
    <row r="1061" spans="2:20" s="42" customFormat="1" ht="15">
      <c r="B1061" s="41"/>
      <c r="D1061" s="41"/>
      <c r="F1061" s="40"/>
      <c r="G1061" s="41"/>
      <c r="I1061" s="40"/>
      <c r="J1061" s="41"/>
      <c r="K1061" s="43"/>
      <c r="L1061" s="40"/>
      <c r="M1061" s="41"/>
      <c r="N1061" s="43"/>
      <c r="O1061" s="40"/>
      <c r="P1061" s="41"/>
      <c r="Q1061" s="43"/>
      <c r="R1061" s="41"/>
      <c r="T1061" s="44"/>
    </row>
    <row r="1062" spans="2:20" s="42" customFormat="1" ht="15">
      <c r="B1062" s="41"/>
      <c r="D1062" s="41"/>
      <c r="F1062" s="40"/>
      <c r="G1062" s="41"/>
      <c r="I1062" s="40"/>
      <c r="J1062" s="41"/>
      <c r="K1062" s="43"/>
      <c r="L1062" s="40"/>
      <c r="M1062" s="41"/>
      <c r="N1062" s="43"/>
      <c r="O1062" s="40"/>
      <c r="P1062" s="41"/>
      <c r="Q1062" s="43"/>
      <c r="R1062" s="41"/>
      <c r="T1062" s="44"/>
    </row>
    <row r="1063" spans="2:20" s="42" customFormat="1" ht="15">
      <c r="B1063" s="41"/>
      <c r="D1063" s="41"/>
      <c r="F1063" s="40"/>
      <c r="G1063" s="41"/>
      <c r="I1063" s="40"/>
      <c r="J1063" s="41"/>
      <c r="K1063" s="43"/>
      <c r="L1063" s="40"/>
      <c r="M1063" s="41"/>
      <c r="N1063" s="43"/>
      <c r="O1063" s="40"/>
      <c r="P1063" s="41"/>
      <c r="Q1063" s="43"/>
      <c r="R1063" s="41"/>
      <c r="T1063" s="44"/>
    </row>
    <row r="1064" spans="2:20" s="42" customFormat="1" ht="15">
      <c r="B1064" s="41"/>
      <c r="D1064" s="41"/>
      <c r="F1064" s="40"/>
      <c r="G1064" s="41"/>
      <c r="I1064" s="40"/>
      <c r="J1064" s="41"/>
      <c r="K1064" s="43"/>
      <c r="L1064" s="40"/>
      <c r="M1064" s="41"/>
      <c r="N1064" s="43"/>
      <c r="O1064" s="40"/>
      <c r="P1064" s="41"/>
      <c r="Q1064" s="43"/>
      <c r="R1064" s="41"/>
      <c r="T1064" s="44"/>
    </row>
    <row r="1065" spans="2:20" s="42" customFormat="1" ht="15">
      <c r="B1065" s="41"/>
      <c r="D1065" s="41"/>
      <c r="F1065" s="40"/>
      <c r="G1065" s="41"/>
      <c r="I1065" s="40"/>
      <c r="J1065" s="41"/>
      <c r="K1065" s="43"/>
      <c r="L1065" s="40"/>
      <c r="M1065" s="41"/>
      <c r="N1065" s="43"/>
      <c r="O1065" s="40"/>
      <c r="P1065" s="41"/>
      <c r="Q1065" s="43"/>
      <c r="R1065" s="41"/>
      <c r="T1065" s="44"/>
    </row>
    <row r="1066" spans="2:20" s="42" customFormat="1" ht="15">
      <c r="B1066" s="41"/>
      <c r="D1066" s="41"/>
      <c r="F1066" s="40"/>
      <c r="G1066" s="41"/>
      <c r="I1066" s="40"/>
      <c r="J1066" s="41"/>
      <c r="K1066" s="43"/>
      <c r="L1066" s="40"/>
      <c r="M1066" s="41"/>
      <c r="N1066" s="43"/>
      <c r="O1066" s="40"/>
      <c r="P1066" s="41"/>
      <c r="Q1066" s="43"/>
      <c r="R1066" s="41"/>
      <c r="T1066" s="44"/>
    </row>
    <row r="1067" spans="2:20" s="42" customFormat="1" ht="15">
      <c r="B1067" s="41"/>
      <c r="D1067" s="41"/>
      <c r="F1067" s="40"/>
      <c r="G1067" s="41"/>
      <c r="I1067" s="40"/>
      <c r="J1067" s="41"/>
      <c r="K1067" s="43"/>
      <c r="L1067" s="40"/>
      <c r="M1067" s="41"/>
      <c r="N1067" s="43"/>
      <c r="O1067" s="40"/>
      <c r="P1067" s="41"/>
      <c r="Q1067" s="43"/>
      <c r="R1067" s="41"/>
      <c r="T1067" s="44"/>
    </row>
    <row r="1068" spans="2:20" s="42" customFormat="1" ht="15">
      <c r="B1068" s="41"/>
      <c r="D1068" s="41"/>
      <c r="F1068" s="40"/>
      <c r="G1068" s="41"/>
      <c r="I1068" s="40"/>
      <c r="J1068" s="41"/>
      <c r="K1068" s="43"/>
      <c r="L1068" s="40"/>
      <c r="M1068" s="41"/>
      <c r="N1068" s="43"/>
      <c r="O1068" s="40"/>
      <c r="P1068" s="41"/>
      <c r="Q1068" s="43"/>
      <c r="R1068" s="41"/>
      <c r="T1068" s="44"/>
    </row>
    <row r="1069" spans="2:20" s="42" customFormat="1" ht="15">
      <c r="B1069" s="41"/>
      <c r="D1069" s="41"/>
      <c r="F1069" s="40"/>
      <c r="G1069" s="41"/>
      <c r="I1069" s="40"/>
      <c r="J1069" s="41"/>
      <c r="K1069" s="43"/>
      <c r="L1069" s="40"/>
      <c r="M1069" s="41"/>
      <c r="N1069" s="43"/>
      <c r="O1069" s="40"/>
      <c r="P1069" s="41"/>
      <c r="Q1069" s="43"/>
      <c r="R1069" s="41"/>
      <c r="T1069" s="44"/>
    </row>
    <row r="1070" spans="2:20" s="42" customFormat="1" ht="15">
      <c r="B1070" s="41"/>
      <c r="D1070" s="41"/>
      <c r="F1070" s="40"/>
      <c r="G1070" s="41"/>
      <c r="I1070" s="40"/>
      <c r="J1070" s="41"/>
      <c r="K1070" s="43"/>
      <c r="L1070" s="40"/>
      <c r="M1070" s="41"/>
      <c r="N1070" s="43"/>
      <c r="O1070" s="40"/>
      <c r="P1070" s="41"/>
      <c r="Q1070" s="43"/>
      <c r="R1070" s="41"/>
      <c r="T1070" s="44"/>
    </row>
    <row r="1071" spans="2:20" s="42" customFormat="1" ht="15">
      <c r="B1071" s="41"/>
      <c r="D1071" s="41"/>
      <c r="F1071" s="40"/>
      <c r="G1071" s="41"/>
      <c r="I1071" s="40"/>
      <c r="J1071" s="41"/>
      <c r="K1071" s="43"/>
      <c r="L1071" s="40"/>
      <c r="M1071" s="41"/>
      <c r="N1071" s="43"/>
      <c r="O1071" s="40"/>
      <c r="P1071" s="41"/>
      <c r="Q1071" s="43"/>
      <c r="R1071" s="41"/>
      <c r="T1071" s="44"/>
    </row>
    <row r="1072" spans="2:20" s="42" customFormat="1" ht="15">
      <c r="B1072" s="41"/>
      <c r="D1072" s="41"/>
      <c r="F1072" s="40"/>
      <c r="G1072" s="41"/>
      <c r="I1072" s="40"/>
      <c r="J1072" s="41"/>
      <c r="K1072" s="43"/>
      <c r="L1072" s="40"/>
      <c r="M1072" s="41"/>
      <c r="N1072" s="43"/>
      <c r="O1072" s="40"/>
      <c r="P1072" s="41"/>
      <c r="Q1072" s="43"/>
      <c r="R1072" s="41"/>
      <c r="T1072" s="44"/>
    </row>
    <row r="1073" spans="2:20" s="42" customFormat="1" ht="15">
      <c r="B1073" s="41"/>
      <c r="D1073" s="41"/>
      <c r="F1073" s="40"/>
      <c r="G1073" s="41"/>
      <c r="I1073" s="40"/>
      <c r="J1073" s="41"/>
      <c r="K1073" s="43"/>
      <c r="L1073" s="40"/>
      <c r="M1073" s="41"/>
      <c r="N1073" s="43"/>
      <c r="O1073" s="40"/>
      <c r="P1073" s="41"/>
      <c r="Q1073" s="43"/>
      <c r="R1073" s="41"/>
      <c r="T1073" s="44"/>
    </row>
    <row r="1074" spans="2:20" s="42" customFormat="1" ht="15">
      <c r="B1074" s="41"/>
      <c r="D1074" s="41"/>
      <c r="F1074" s="40"/>
      <c r="G1074" s="41"/>
      <c r="I1074" s="40"/>
      <c r="J1074" s="41"/>
      <c r="K1074" s="43"/>
      <c r="L1074" s="40"/>
      <c r="M1074" s="41"/>
      <c r="N1074" s="43"/>
      <c r="O1074" s="40"/>
      <c r="P1074" s="41"/>
      <c r="Q1074" s="43"/>
      <c r="R1074" s="41"/>
      <c r="T1074" s="44"/>
    </row>
    <row r="1075" spans="2:20" s="42" customFormat="1" ht="15">
      <c r="B1075" s="41"/>
      <c r="D1075" s="41"/>
      <c r="F1075" s="40"/>
      <c r="G1075" s="41"/>
      <c r="I1075" s="40"/>
      <c r="J1075" s="41"/>
      <c r="K1075" s="43"/>
      <c r="L1075" s="40"/>
      <c r="M1075" s="41"/>
      <c r="N1075" s="43"/>
      <c r="O1075" s="40"/>
      <c r="P1075" s="41"/>
      <c r="Q1075" s="43"/>
      <c r="R1075" s="41"/>
      <c r="T1075" s="44"/>
    </row>
    <row r="1076" spans="2:20" s="42" customFormat="1" ht="15">
      <c r="B1076" s="41"/>
      <c r="D1076" s="41"/>
      <c r="F1076" s="40"/>
      <c r="G1076" s="41"/>
      <c r="I1076" s="40"/>
      <c r="J1076" s="41"/>
      <c r="K1076" s="43"/>
      <c r="L1076" s="40"/>
      <c r="M1076" s="41"/>
      <c r="N1076" s="43"/>
      <c r="O1076" s="40"/>
      <c r="P1076" s="41"/>
      <c r="Q1076" s="43"/>
      <c r="R1076" s="41"/>
      <c r="T1076" s="44"/>
    </row>
    <row r="1077" spans="2:20" s="42" customFormat="1" ht="15">
      <c r="B1077" s="41"/>
      <c r="D1077" s="41"/>
      <c r="F1077" s="40"/>
      <c r="G1077" s="41"/>
      <c r="I1077" s="40"/>
      <c r="J1077" s="41"/>
      <c r="K1077" s="43"/>
      <c r="L1077" s="40"/>
      <c r="M1077" s="41"/>
      <c r="N1077" s="43"/>
      <c r="O1077" s="40"/>
      <c r="P1077" s="41"/>
      <c r="Q1077" s="43"/>
      <c r="R1077" s="41"/>
      <c r="T1077" s="44"/>
    </row>
    <row r="1078" spans="2:20" s="42" customFormat="1" ht="15">
      <c r="B1078" s="41"/>
      <c r="D1078" s="41"/>
      <c r="F1078" s="40"/>
      <c r="G1078" s="41"/>
      <c r="I1078" s="40"/>
      <c r="J1078" s="41"/>
      <c r="K1078" s="43"/>
      <c r="L1078" s="40"/>
      <c r="M1078" s="41"/>
      <c r="N1078" s="43"/>
      <c r="O1078" s="40"/>
      <c r="P1078" s="41"/>
      <c r="Q1078" s="43"/>
      <c r="R1078" s="41"/>
      <c r="T1078" s="44"/>
    </row>
    <row r="1079" spans="2:20" s="42" customFormat="1" ht="15">
      <c r="B1079" s="41"/>
      <c r="D1079" s="41"/>
      <c r="F1079" s="40"/>
      <c r="G1079" s="41"/>
      <c r="I1079" s="40"/>
      <c r="J1079" s="41"/>
      <c r="K1079" s="43"/>
      <c r="L1079" s="40"/>
      <c r="M1079" s="41"/>
      <c r="N1079" s="43"/>
      <c r="O1079" s="40"/>
      <c r="P1079" s="41"/>
      <c r="Q1079" s="43"/>
      <c r="R1079" s="41"/>
      <c r="T1079" s="44"/>
    </row>
    <row r="1080" spans="2:20" s="42" customFormat="1" ht="15">
      <c r="B1080" s="41"/>
      <c r="D1080" s="41"/>
      <c r="F1080" s="40"/>
      <c r="G1080" s="41"/>
      <c r="I1080" s="40"/>
      <c r="J1080" s="41"/>
      <c r="K1080" s="43"/>
      <c r="L1080" s="40"/>
      <c r="M1080" s="41"/>
      <c r="N1080" s="43"/>
      <c r="O1080" s="40"/>
      <c r="P1080" s="41"/>
      <c r="Q1080" s="43"/>
      <c r="R1080" s="41"/>
      <c r="T1080" s="44"/>
    </row>
    <row r="1081" spans="2:20" s="42" customFormat="1" ht="15">
      <c r="B1081" s="41"/>
      <c r="D1081" s="41"/>
      <c r="F1081" s="40"/>
      <c r="G1081" s="41"/>
      <c r="I1081" s="40"/>
      <c r="J1081" s="41"/>
      <c r="K1081" s="43"/>
      <c r="L1081" s="40"/>
      <c r="M1081" s="41"/>
      <c r="N1081" s="43"/>
      <c r="O1081" s="40"/>
      <c r="P1081" s="41"/>
      <c r="Q1081" s="43"/>
      <c r="R1081" s="41"/>
      <c r="T1081" s="44"/>
    </row>
    <row r="1082" spans="2:20" s="42" customFormat="1" ht="15">
      <c r="B1082" s="41"/>
      <c r="D1082" s="41"/>
      <c r="F1082" s="40"/>
      <c r="G1082" s="41"/>
      <c r="I1082" s="40"/>
      <c r="J1082" s="41"/>
      <c r="K1082" s="43"/>
      <c r="L1082" s="40"/>
      <c r="M1082" s="41"/>
      <c r="N1082" s="43"/>
      <c r="O1082" s="40"/>
      <c r="P1082" s="41"/>
      <c r="Q1082" s="43"/>
      <c r="R1082" s="41"/>
      <c r="T1082" s="44"/>
    </row>
    <row r="1083" spans="2:20" s="42" customFormat="1" ht="15">
      <c r="B1083" s="41"/>
      <c r="D1083" s="41"/>
      <c r="F1083" s="40"/>
      <c r="G1083" s="41"/>
      <c r="I1083" s="40"/>
      <c r="J1083" s="41"/>
      <c r="K1083" s="43"/>
      <c r="L1083" s="40"/>
      <c r="M1083" s="41"/>
      <c r="N1083" s="43"/>
      <c r="O1083" s="40"/>
      <c r="P1083" s="41"/>
      <c r="Q1083" s="43"/>
      <c r="R1083" s="41"/>
      <c r="T1083" s="44"/>
    </row>
    <row r="1084" spans="2:20" s="42" customFormat="1" ht="15">
      <c r="B1084" s="41"/>
      <c r="D1084" s="41"/>
      <c r="F1084" s="40"/>
      <c r="G1084" s="41"/>
      <c r="I1084" s="40"/>
      <c r="J1084" s="41"/>
      <c r="K1084" s="43"/>
      <c r="L1084" s="40"/>
      <c r="M1084" s="41"/>
      <c r="N1084" s="43"/>
      <c r="O1084" s="40"/>
      <c r="P1084" s="41"/>
      <c r="Q1084" s="43"/>
      <c r="R1084" s="41"/>
      <c r="T1084" s="44"/>
    </row>
    <row r="1085" spans="2:20" s="42" customFormat="1" ht="15">
      <c r="B1085" s="41"/>
      <c r="D1085" s="41"/>
      <c r="F1085" s="40"/>
      <c r="G1085" s="41"/>
      <c r="I1085" s="40"/>
      <c r="J1085" s="41"/>
      <c r="K1085" s="43"/>
      <c r="L1085" s="40"/>
      <c r="M1085" s="41"/>
      <c r="N1085" s="43"/>
      <c r="O1085" s="40"/>
      <c r="P1085" s="41"/>
      <c r="Q1085" s="43"/>
      <c r="R1085" s="41"/>
      <c r="T1085" s="44"/>
    </row>
    <row r="1086" spans="2:20" s="42" customFormat="1" ht="15">
      <c r="B1086" s="41"/>
      <c r="D1086" s="41"/>
      <c r="F1086" s="40"/>
      <c r="G1086" s="41"/>
      <c r="I1086" s="40"/>
      <c r="J1086" s="41"/>
      <c r="K1086" s="43"/>
      <c r="L1086" s="40"/>
      <c r="M1086" s="41"/>
      <c r="N1086" s="43"/>
      <c r="O1086" s="40"/>
      <c r="P1086" s="41"/>
      <c r="Q1086" s="43"/>
      <c r="R1086" s="41"/>
      <c r="T1086" s="44"/>
    </row>
    <row r="1087" spans="2:20" s="42" customFormat="1" ht="15">
      <c r="B1087" s="41"/>
      <c r="D1087" s="41"/>
      <c r="F1087" s="40"/>
      <c r="G1087" s="41"/>
      <c r="I1087" s="40"/>
      <c r="J1087" s="41"/>
      <c r="K1087" s="43"/>
      <c r="L1087" s="40"/>
      <c r="M1087" s="41"/>
      <c r="N1087" s="43"/>
      <c r="O1087" s="40"/>
      <c r="P1087" s="41"/>
      <c r="Q1087" s="43"/>
      <c r="R1087" s="41"/>
      <c r="T1087" s="44"/>
    </row>
    <row r="1088" spans="2:20" s="42" customFormat="1" ht="15">
      <c r="B1088" s="41"/>
      <c r="D1088" s="41"/>
      <c r="F1088" s="40"/>
      <c r="G1088" s="41"/>
      <c r="I1088" s="40"/>
      <c r="J1088" s="41"/>
      <c r="K1088" s="43"/>
      <c r="L1088" s="40"/>
      <c r="M1088" s="41"/>
      <c r="N1088" s="43"/>
      <c r="O1088" s="40"/>
      <c r="P1088" s="41"/>
      <c r="Q1088" s="43"/>
      <c r="R1088" s="41"/>
      <c r="T1088" s="44"/>
    </row>
    <row r="1089" spans="2:20" s="42" customFormat="1" ht="15">
      <c r="B1089" s="41"/>
      <c r="D1089" s="41"/>
      <c r="F1089" s="40"/>
      <c r="G1089" s="41"/>
      <c r="I1089" s="40"/>
      <c r="J1089" s="41"/>
      <c r="K1089" s="43"/>
      <c r="L1089" s="40"/>
      <c r="M1089" s="41"/>
      <c r="N1089" s="43"/>
      <c r="O1089" s="40"/>
      <c r="P1089" s="41"/>
      <c r="Q1089" s="43"/>
      <c r="R1089" s="41"/>
      <c r="T1089" s="44"/>
    </row>
    <row r="1090" spans="2:20" s="42" customFormat="1" ht="15">
      <c r="B1090" s="41"/>
      <c r="D1090" s="41"/>
      <c r="F1090" s="40"/>
      <c r="G1090" s="41"/>
      <c r="I1090" s="40"/>
      <c r="J1090" s="41"/>
      <c r="K1090" s="43"/>
      <c r="L1090" s="40"/>
      <c r="M1090" s="41"/>
      <c r="N1090" s="43"/>
      <c r="O1090" s="40"/>
      <c r="P1090" s="41"/>
      <c r="Q1090" s="43"/>
      <c r="R1090" s="41"/>
      <c r="T1090" s="44"/>
    </row>
    <row r="1091" spans="2:20" s="42" customFormat="1" ht="15">
      <c r="B1091" s="41"/>
      <c r="D1091" s="41"/>
      <c r="F1091" s="40"/>
      <c r="G1091" s="41"/>
      <c r="I1091" s="40"/>
      <c r="J1091" s="41"/>
      <c r="K1091" s="43"/>
      <c r="L1091" s="40"/>
      <c r="M1091" s="41"/>
      <c r="N1091" s="43"/>
      <c r="O1091" s="40"/>
      <c r="P1091" s="41"/>
      <c r="Q1091" s="43"/>
      <c r="R1091" s="41"/>
      <c r="T1091" s="44"/>
    </row>
    <row r="1092" spans="2:20" s="42" customFormat="1" ht="15">
      <c r="B1092" s="41"/>
      <c r="D1092" s="41"/>
      <c r="F1092" s="40"/>
      <c r="G1092" s="41"/>
      <c r="I1092" s="40"/>
      <c r="J1092" s="41"/>
      <c r="K1092" s="43"/>
      <c r="L1092" s="40"/>
      <c r="M1092" s="41"/>
      <c r="N1092" s="43"/>
      <c r="O1092" s="40"/>
      <c r="P1092" s="41"/>
      <c r="Q1092" s="43"/>
      <c r="R1092" s="41"/>
      <c r="T1092" s="44"/>
    </row>
    <row r="1093" spans="2:20" s="42" customFormat="1" ht="15">
      <c r="B1093" s="41"/>
      <c r="D1093" s="41"/>
      <c r="F1093" s="40"/>
      <c r="G1093" s="41"/>
      <c r="I1093" s="40"/>
      <c r="J1093" s="41"/>
      <c r="K1093" s="43"/>
      <c r="L1093" s="40"/>
      <c r="M1093" s="41"/>
      <c r="N1093" s="43"/>
      <c r="O1093" s="40"/>
      <c r="P1093" s="41"/>
      <c r="Q1093" s="43"/>
      <c r="R1093" s="41"/>
      <c r="T1093" s="44"/>
    </row>
    <row r="1094" spans="2:20" s="42" customFormat="1" ht="15">
      <c r="B1094" s="41"/>
      <c r="D1094" s="41"/>
      <c r="F1094" s="40"/>
      <c r="G1094" s="41"/>
      <c r="I1094" s="40"/>
      <c r="J1094" s="41"/>
      <c r="K1094" s="43"/>
      <c r="L1094" s="40"/>
      <c r="M1094" s="41"/>
      <c r="N1094" s="43"/>
      <c r="O1094" s="40"/>
      <c r="P1094" s="41"/>
      <c r="Q1094" s="43"/>
      <c r="R1094" s="41"/>
      <c r="T1094" s="44"/>
    </row>
    <row r="1095" spans="2:20" s="42" customFormat="1" ht="15">
      <c r="B1095" s="41"/>
      <c r="D1095" s="41"/>
      <c r="F1095" s="40"/>
      <c r="G1095" s="41"/>
      <c r="I1095" s="40"/>
      <c r="J1095" s="41"/>
      <c r="K1095" s="43"/>
      <c r="L1095" s="40"/>
      <c r="M1095" s="41"/>
      <c r="N1095" s="43"/>
      <c r="O1095" s="40"/>
      <c r="P1095" s="41"/>
      <c r="Q1095" s="43"/>
      <c r="R1095" s="41"/>
      <c r="T1095" s="44"/>
    </row>
    <row r="1096" spans="2:20" s="42" customFormat="1" ht="15">
      <c r="B1096" s="41"/>
      <c r="D1096" s="41"/>
      <c r="F1096" s="40"/>
      <c r="G1096" s="41"/>
      <c r="I1096" s="40"/>
      <c r="J1096" s="41"/>
      <c r="K1096" s="43"/>
      <c r="L1096" s="40"/>
      <c r="M1096" s="41"/>
      <c r="N1096" s="43"/>
      <c r="O1096" s="40"/>
      <c r="P1096" s="41"/>
      <c r="Q1096" s="43"/>
      <c r="R1096" s="41"/>
      <c r="T1096" s="44"/>
    </row>
    <row r="1097" spans="2:20" s="42" customFormat="1" ht="15">
      <c r="B1097" s="41"/>
      <c r="D1097" s="41"/>
      <c r="F1097" s="40"/>
      <c r="G1097" s="41"/>
      <c r="I1097" s="40"/>
      <c r="J1097" s="41"/>
      <c r="K1097" s="43"/>
      <c r="L1097" s="40"/>
      <c r="M1097" s="41"/>
      <c r="N1097" s="43"/>
      <c r="O1097" s="40"/>
      <c r="P1097" s="41"/>
      <c r="Q1097" s="43"/>
      <c r="R1097" s="41"/>
      <c r="T1097" s="44"/>
    </row>
    <row r="1098" spans="2:20" s="42" customFormat="1" ht="15">
      <c r="B1098" s="41"/>
      <c r="D1098" s="41"/>
      <c r="F1098" s="40"/>
      <c r="G1098" s="41"/>
      <c r="I1098" s="40"/>
      <c r="J1098" s="41"/>
      <c r="K1098" s="43"/>
      <c r="L1098" s="40"/>
      <c r="M1098" s="41"/>
      <c r="N1098" s="43"/>
      <c r="O1098" s="40"/>
      <c r="P1098" s="41"/>
      <c r="Q1098" s="43"/>
      <c r="R1098" s="41"/>
      <c r="T1098" s="44"/>
    </row>
    <row r="1099" spans="2:20" s="42" customFormat="1" ht="15">
      <c r="B1099" s="41"/>
      <c r="D1099" s="41"/>
      <c r="F1099" s="40"/>
      <c r="G1099" s="41"/>
      <c r="I1099" s="40"/>
      <c r="J1099" s="41"/>
      <c r="K1099" s="43"/>
      <c r="L1099" s="40"/>
      <c r="M1099" s="41"/>
      <c r="N1099" s="43"/>
      <c r="O1099" s="40"/>
      <c r="P1099" s="41"/>
      <c r="Q1099" s="43"/>
      <c r="R1099" s="41"/>
      <c r="T1099" s="44"/>
    </row>
    <row r="1100" spans="2:20" s="42" customFormat="1" ht="15">
      <c r="B1100" s="41"/>
      <c r="D1100" s="41"/>
      <c r="F1100" s="40"/>
      <c r="G1100" s="41"/>
      <c r="I1100" s="40"/>
      <c r="J1100" s="41"/>
      <c r="K1100" s="43"/>
      <c r="L1100" s="40"/>
      <c r="M1100" s="41"/>
      <c r="N1100" s="43"/>
      <c r="O1100" s="40"/>
      <c r="P1100" s="41"/>
      <c r="Q1100" s="43"/>
      <c r="R1100" s="41"/>
      <c r="T1100" s="44"/>
    </row>
    <row r="1101" spans="2:20" s="42" customFormat="1" ht="15">
      <c r="B1101" s="41"/>
      <c r="D1101" s="41"/>
      <c r="F1101" s="40"/>
      <c r="G1101" s="41"/>
      <c r="I1101" s="40"/>
      <c r="J1101" s="41"/>
      <c r="K1101" s="43"/>
      <c r="L1101" s="40"/>
      <c r="M1101" s="41"/>
      <c r="N1101" s="43"/>
      <c r="O1101" s="40"/>
      <c r="P1101" s="41"/>
      <c r="Q1101" s="43"/>
      <c r="R1101" s="41"/>
      <c r="T1101" s="44"/>
    </row>
    <row r="1102" spans="2:20" s="42" customFormat="1" ht="15">
      <c r="B1102" s="41"/>
      <c r="D1102" s="41"/>
      <c r="F1102" s="40"/>
      <c r="G1102" s="41"/>
      <c r="I1102" s="40"/>
      <c r="J1102" s="41"/>
      <c r="K1102" s="43"/>
      <c r="L1102" s="40"/>
      <c r="M1102" s="41"/>
      <c r="N1102" s="43"/>
      <c r="O1102" s="40"/>
      <c r="P1102" s="41"/>
      <c r="Q1102" s="43"/>
      <c r="R1102" s="41"/>
      <c r="T1102" s="44"/>
    </row>
    <row r="1103" spans="2:20" s="42" customFormat="1" ht="15">
      <c r="B1103" s="41"/>
      <c r="D1103" s="41"/>
      <c r="F1103" s="40"/>
      <c r="G1103" s="41"/>
      <c r="I1103" s="40"/>
      <c r="J1103" s="41"/>
      <c r="K1103" s="43"/>
      <c r="L1103" s="40"/>
      <c r="M1103" s="41"/>
      <c r="N1103" s="43"/>
      <c r="O1103" s="40"/>
      <c r="P1103" s="41"/>
      <c r="Q1103" s="43"/>
      <c r="R1103" s="41"/>
      <c r="T1103" s="44"/>
    </row>
    <row r="1104" spans="2:20" s="42" customFormat="1" ht="15">
      <c r="B1104" s="41"/>
      <c r="D1104" s="41"/>
      <c r="F1104" s="40"/>
      <c r="G1104" s="41"/>
      <c r="I1104" s="40"/>
      <c r="J1104" s="41"/>
      <c r="K1104" s="43"/>
      <c r="L1104" s="40"/>
      <c r="M1104" s="41"/>
      <c r="N1104" s="43"/>
      <c r="O1104" s="40"/>
      <c r="P1104" s="41"/>
      <c r="Q1104" s="43"/>
      <c r="R1104" s="41"/>
      <c r="T1104" s="44"/>
    </row>
    <row r="1105" spans="2:20" s="42" customFormat="1" ht="15">
      <c r="B1105" s="41"/>
      <c r="D1105" s="41"/>
      <c r="F1105" s="40"/>
      <c r="G1105" s="41"/>
      <c r="I1105" s="40"/>
      <c r="J1105" s="41"/>
      <c r="K1105" s="43"/>
      <c r="L1105" s="40"/>
      <c r="M1105" s="41"/>
      <c r="N1105" s="43"/>
      <c r="O1105" s="40"/>
      <c r="P1105" s="41"/>
      <c r="Q1105" s="43"/>
      <c r="R1105" s="41"/>
      <c r="T1105" s="44"/>
    </row>
    <row r="1106" spans="2:20" s="42" customFormat="1" ht="15">
      <c r="B1106" s="41"/>
      <c r="D1106" s="41"/>
      <c r="F1106" s="40"/>
      <c r="G1106" s="41"/>
      <c r="I1106" s="40"/>
      <c r="J1106" s="41"/>
      <c r="K1106" s="43"/>
      <c r="L1106" s="40"/>
      <c r="M1106" s="41"/>
      <c r="N1106" s="43"/>
      <c r="O1106" s="40"/>
      <c r="P1106" s="41"/>
      <c r="Q1106" s="43"/>
      <c r="R1106" s="41"/>
      <c r="T1106" s="44"/>
    </row>
    <row r="1107" spans="2:20" s="42" customFormat="1" ht="15">
      <c r="B1107" s="41"/>
      <c r="D1107" s="41"/>
      <c r="F1107" s="40"/>
      <c r="G1107" s="41"/>
      <c r="I1107" s="40"/>
      <c r="J1107" s="41"/>
      <c r="K1107" s="43"/>
      <c r="L1107" s="40"/>
      <c r="M1107" s="41"/>
      <c r="N1107" s="43"/>
      <c r="O1107" s="40"/>
      <c r="P1107" s="41"/>
      <c r="Q1107" s="43"/>
      <c r="R1107" s="41"/>
      <c r="T1107" s="44"/>
    </row>
    <row r="1108" spans="2:20" s="42" customFormat="1" ht="15">
      <c r="B1108" s="41"/>
      <c r="D1108" s="41"/>
      <c r="F1108" s="40"/>
      <c r="G1108" s="41"/>
      <c r="I1108" s="40"/>
      <c r="J1108" s="41"/>
      <c r="K1108" s="43"/>
      <c r="L1108" s="40"/>
      <c r="M1108" s="41"/>
      <c r="N1108" s="43"/>
      <c r="O1108" s="40"/>
      <c r="P1108" s="41"/>
      <c r="Q1108" s="43"/>
      <c r="R1108" s="41"/>
      <c r="T1108" s="44"/>
    </row>
    <row r="1109" spans="2:20" s="42" customFormat="1" ht="15">
      <c r="B1109" s="41"/>
      <c r="D1109" s="41"/>
      <c r="F1109" s="40"/>
      <c r="G1109" s="41"/>
      <c r="I1109" s="40"/>
      <c r="J1109" s="41"/>
      <c r="K1109" s="43"/>
      <c r="L1109" s="40"/>
      <c r="M1109" s="41"/>
      <c r="N1109" s="43"/>
      <c r="O1109" s="40"/>
      <c r="P1109" s="41"/>
      <c r="Q1109" s="43"/>
      <c r="R1109" s="41"/>
      <c r="T1109" s="44"/>
    </row>
    <row r="1110" spans="2:20" s="42" customFormat="1" ht="15">
      <c r="B1110" s="41"/>
      <c r="D1110" s="41"/>
      <c r="F1110" s="40"/>
      <c r="G1110" s="41"/>
      <c r="I1110" s="40"/>
      <c r="J1110" s="41"/>
      <c r="K1110" s="43"/>
      <c r="L1110" s="40"/>
      <c r="M1110" s="41"/>
      <c r="N1110" s="43"/>
      <c r="O1110" s="40"/>
      <c r="P1110" s="41"/>
      <c r="Q1110" s="43"/>
      <c r="R1110" s="41"/>
      <c r="T1110" s="44"/>
    </row>
    <row r="1111" spans="2:20" s="42" customFormat="1" ht="15">
      <c r="B1111" s="41"/>
      <c r="D1111" s="41"/>
      <c r="F1111" s="40"/>
      <c r="G1111" s="41"/>
      <c r="I1111" s="40"/>
      <c r="J1111" s="41"/>
      <c r="K1111" s="43"/>
      <c r="L1111" s="40"/>
      <c r="M1111" s="41"/>
      <c r="N1111" s="43"/>
      <c r="O1111" s="40"/>
      <c r="P1111" s="41"/>
      <c r="Q1111" s="43"/>
      <c r="R1111" s="41"/>
      <c r="T1111" s="44"/>
    </row>
    <row r="1112" spans="2:20" s="42" customFormat="1" ht="15">
      <c r="B1112" s="41"/>
      <c r="D1112" s="41"/>
      <c r="F1112" s="40"/>
      <c r="G1112" s="41"/>
      <c r="I1112" s="40"/>
      <c r="J1112" s="41"/>
      <c r="K1112" s="43"/>
      <c r="L1112" s="40"/>
      <c r="M1112" s="41"/>
      <c r="N1112" s="43"/>
      <c r="O1112" s="40"/>
      <c r="P1112" s="41"/>
      <c r="Q1112" s="43"/>
      <c r="R1112" s="41"/>
      <c r="T1112" s="44"/>
    </row>
    <row r="1113" spans="2:20" s="42" customFormat="1" ht="15">
      <c r="B1113" s="41"/>
      <c r="D1113" s="41"/>
      <c r="F1113" s="40"/>
      <c r="G1113" s="41"/>
      <c r="I1113" s="40"/>
      <c r="J1113" s="41"/>
      <c r="K1113" s="43"/>
      <c r="L1113" s="40"/>
      <c r="M1113" s="41"/>
      <c r="N1113" s="43"/>
      <c r="O1113" s="40"/>
      <c r="P1113" s="41"/>
      <c r="Q1113" s="43"/>
      <c r="R1113" s="41"/>
      <c r="T1113" s="44"/>
    </row>
    <row r="1114" spans="2:20" s="42" customFormat="1" ht="15">
      <c r="B1114" s="41"/>
      <c r="D1114" s="41"/>
      <c r="F1114" s="40"/>
      <c r="G1114" s="41"/>
      <c r="I1114" s="40"/>
      <c r="J1114" s="41"/>
      <c r="K1114" s="43"/>
      <c r="L1114" s="40"/>
      <c r="M1114" s="41"/>
      <c r="N1114" s="43"/>
      <c r="O1114" s="40"/>
      <c r="P1114" s="41"/>
      <c r="Q1114" s="43"/>
      <c r="R1114" s="41"/>
      <c r="T1114" s="44"/>
    </row>
    <row r="1115" spans="2:20" s="42" customFormat="1" ht="15">
      <c r="B1115" s="41"/>
      <c r="D1115" s="41"/>
      <c r="F1115" s="40"/>
      <c r="G1115" s="41"/>
      <c r="I1115" s="40"/>
      <c r="J1115" s="41"/>
      <c r="K1115" s="43"/>
      <c r="L1115" s="40"/>
      <c r="M1115" s="41"/>
      <c r="N1115" s="43"/>
      <c r="O1115" s="40"/>
      <c r="P1115" s="41"/>
      <c r="Q1115" s="43"/>
      <c r="R1115" s="41"/>
      <c r="T1115" s="44"/>
    </row>
    <row r="1116" spans="2:20" s="42" customFormat="1" ht="15">
      <c r="B1116" s="41"/>
      <c r="D1116" s="41"/>
      <c r="F1116" s="40"/>
      <c r="G1116" s="41"/>
      <c r="I1116" s="40"/>
      <c r="J1116" s="41"/>
      <c r="K1116" s="43"/>
      <c r="L1116" s="40"/>
      <c r="M1116" s="41"/>
      <c r="N1116" s="43"/>
      <c r="O1116" s="40"/>
      <c r="P1116" s="41"/>
      <c r="Q1116" s="43"/>
      <c r="R1116" s="41"/>
      <c r="T1116" s="44"/>
    </row>
    <row r="1117" spans="2:20" s="42" customFormat="1" ht="15">
      <c r="B1117" s="41"/>
      <c r="D1117" s="41"/>
      <c r="F1117" s="40"/>
      <c r="G1117" s="41"/>
      <c r="I1117" s="40"/>
      <c r="J1117" s="41"/>
      <c r="K1117" s="43"/>
      <c r="L1117" s="40"/>
      <c r="M1117" s="41"/>
      <c r="N1117" s="43"/>
      <c r="O1117" s="40"/>
      <c r="P1117" s="41"/>
      <c r="Q1117" s="43"/>
      <c r="R1117" s="41"/>
      <c r="T1117" s="44"/>
    </row>
    <row r="1118" spans="2:20" s="42" customFormat="1" ht="15">
      <c r="B1118" s="41"/>
      <c r="D1118" s="41"/>
      <c r="F1118" s="40"/>
      <c r="G1118" s="41"/>
      <c r="I1118" s="40"/>
      <c r="J1118" s="41"/>
      <c r="K1118" s="43"/>
      <c r="L1118" s="40"/>
      <c r="M1118" s="41"/>
      <c r="N1118" s="43"/>
      <c r="O1118" s="40"/>
      <c r="P1118" s="41"/>
      <c r="Q1118" s="43"/>
      <c r="R1118" s="41"/>
      <c r="T1118" s="44"/>
    </row>
    <row r="1119" spans="2:20" s="42" customFormat="1" ht="15">
      <c r="B1119" s="41"/>
      <c r="D1119" s="41"/>
      <c r="F1119" s="40"/>
      <c r="G1119" s="41"/>
      <c r="I1119" s="40"/>
      <c r="J1119" s="41"/>
      <c r="K1119" s="43"/>
      <c r="L1119" s="40"/>
      <c r="M1119" s="41"/>
      <c r="N1119" s="43"/>
      <c r="O1119" s="40"/>
      <c r="P1119" s="41"/>
      <c r="Q1119" s="43"/>
      <c r="R1119" s="41"/>
      <c r="T1119" s="44"/>
    </row>
    <row r="1120" spans="2:20" s="42" customFormat="1" ht="15">
      <c r="B1120" s="41"/>
      <c r="D1120" s="41"/>
      <c r="F1120" s="40"/>
      <c r="G1120" s="41"/>
      <c r="I1120" s="40"/>
      <c r="J1120" s="41"/>
      <c r="K1120" s="43"/>
      <c r="L1120" s="40"/>
      <c r="M1120" s="41"/>
      <c r="N1120" s="43"/>
      <c r="O1120" s="40"/>
      <c r="P1120" s="41"/>
      <c r="Q1120" s="43"/>
      <c r="R1120" s="41"/>
      <c r="T1120" s="44"/>
    </row>
    <row r="1121" spans="2:20" s="42" customFormat="1" ht="15">
      <c r="B1121" s="41"/>
      <c r="D1121" s="41"/>
      <c r="F1121" s="40"/>
      <c r="G1121" s="41"/>
      <c r="I1121" s="40"/>
      <c r="J1121" s="41"/>
      <c r="K1121" s="43"/>
      <c r="L1121" s="40"/>
      <c r="M1121" s="41"/>
      <c r="N1121" s="43"/>
      <c r="O1121" s="40"/>
      <c r="P1121" s="41"/>
      <c r="Q1121" s="43"/>
      <c r="R1121" s="41"/>
      <c r="T1121" s="44"/>
    </row>
    <row r="1122" spans="2:20" s="42" customFormat="1" ht="15">
      <c r="B1122" s="41"/>
      <c r="D1122" s="41"/>
      <c r="F1122" s="40"/>
      <c r="G1122" s="41"/>
      <c r="I1122" s="40"/>
      <c r="J1122" s="41"/>
      <c r="K1122" s="43"/>
      <c r="L1122" s="40"/>
      <c r="M1122" s="41"/>
      <c r="N1122" s="43"/>
      <c r="O1122" s="40"/>
      <c r="P1122" s="41"/>
      <c r="Q1122" s="43"/>
      <c r="R1122" s="41"/>
      <c r="T1122" s="44"/>
    </row>
    <row r="1123" spans="2:20" s="42" customFormat="1" ht="15">
      <c r="B1123" s="41"/>
      <c r="D1123" s="41"/>
      <c r="F1123" s="40"/>
      <c r="G1123" s="41"/>
      <c r="I1123" s="40"/>
      <c r="J1123" s="41"/>
      <c r="K1123" s="43"/>
      <c r="L1123" s="40"/>
      <c r="M1123" s="41"/>
      <c r="N1123" s="43"/>
      <c r="O1123" s="40"/>
      <c r="P1123" s="41"/>
      <c r="Q1123" s="43"/>
      <c r="R1123" s="41"/>
      <c r="T1123" s="44"/>
    </row>
    <row r="1124" spans="2:20" s="42" customFormat="1" ht="15">
      <c r="B1124" s="41"/>
      <c r="D1124" s="41"/>
      <c r="F1124" s="40"/>
      <c r="G1124" s="41"/>
      <c r="I1124" s="40"/>
      <c r="J1124" s="41"/>
      <c r="K1124" s="43"/>
      <c r="L1124" s="40"/>
      <c r="M1124" s="41"/>
      <c r="N1124" s="43"/>
      <c r="O1124" s="40"/>
      <c r="P1124" s="41"/>
      <c r="Q1124" s="43"/>
      <c r="R1124" s="41"/>
      <c r="T1124" s="44"/>
    </row>
    <row r="1125" spans="2:20" s="42" customFormat="1" ht="15">
      <c r="B1125" s="41"/>
      <c r="D1125" s="41"/>
      <c r="F1125" s="40"/>
      <c r="G1125" s="41"/>
      <c r="I1125" s="40"/>
      <c r="J1125" s="41"/>
      <c r="K1125" s="43"/>
      <c r="L1125" s="40"/>
      <c r="M1125" s="41"/>
      <c r="N1125" s="43"/>
      <c r="O1125" s="40"/>
      <c r="P1125" s="41"/>
      <c r="Q1125" s="43"/>
      <c r="R1125" s="41"/>
      <c r="T1125" s="44"/>
    </row>
    <row r="1126" spans="2:20" s="42" customFormat="1" ht="15">
      <c r="B1126" s="41"/>
      <c r="D1126" s="41"/>
      <c r="F1126" s="40"/>
      <c r="G1126" s="41"/>
      <c r="I1126" s="40"/>
      <c r="J1126" s="41"/>
      <c r="K1126" s="43"/>
      <c r="L1126" s="40"/>
      <c r="M1126" s="41"/>
      <c r="N1126" s="43"/>
      <c r="O1126" s="40"/>
      <c r="P1126" s="41"/>
      <c r="Q1126" s="43"/>
      <c r="R1126" s="41"/>
      <c r="T1126" s="44"/>
    </row>
    <row r="1127" spans="2:20" s="42" customFormat="1" ht="15">
      <c r="B1127" s="41"/>
      <c r="D1127" s="41"/>
      <c r="F1127" s="40"/>
      <c r="G1127" s="41"/>
      <c r="I1127" s="40"/>
      <c r="J1127" s="41"/>
      <c r="K1127" s="43"/>
      <c r="L1127" s="40"/>
      <c r="M1127" s="41"/>
      <c r="N1127" s="43"/>
      <c r="O1127" s="40"/>
      <c r="P1127" s="41"/>
      <c r="Q1127" s="43"/>
      <c r="R1127" s="41"/>
      <c r="T1127" s="44"/>
    </row>
    <row r="1128" spans="2:20" s="42" customFormat="1" ht="15">
      <c r="B1128" s="41"/>
      <c r="D1128" s="41"/>
      <c r="F1128" s="40"/>
      <c r="G1128" s="41"/>
      <c r="I1128" s="40"/>
      <c r="J1128" s="41"/>
      <c r="K1128" s="43"/>
      <c r="L1128" s="40"/>
      <c r="M1128" s="41"/>
      <c r="N1128" s="43"/>
      <c r="O1128" s="40"/>
      <c r="P1128" s="41"/>
      <c r="Q1128" s="43"/>
      <c r="R1128" s="41"/>
      <c r="T1128" s="44"/>
    </row>
    <row r="1129" spans="2:20" s="42" customFormat="1" ht="15">
      <c r="B1129" s="41"/>
      <c r="D1129" s="41"/>
      <c r="F1129" s="40"/>
      <c r="G1129" s="41"/>
      <c r="I1129" s="40"/>
      <c r="J1129" s="41"/>
      <c r="K1129" s="43"/>
      <c r="L1129" s="40"/>
      <c r="M1129" s="41"/>
      <c r="N1129" s="43"/>
      <c r="O1129" s="40"/>
      <c r="P1129" s="41"/>
      <c r="Q1129" s="43"/>
      <c r="R1129" s="41"/>
      <c r="T1129" s="44"/>
    </row>
    <row r="1130" spans="2:20" s="42" customFormat="1" ht="15">
      <c r="B1130" s="41"/>
      <c r="D1130" s="41"/>
      <c r="F1130" s="40"/>
      <c r="G1130" s="41"/>
      <c r="I1130" s="40"/>
      <c r="J1130" s="41"/>
      <c r="K1130" s="43"/>
      <c r="L1130" s="40"/>
      <c r="M1130" s="41"/>
      <c r="N1130" s="43"/>
      <c r="O1130" s="40"/>
      <c r="P1130" s="41"/>
      <c r="Q1130" s="43"/>
      <c r="R1130" s="41"/>
      <c r="T1130" s="44"/>
    </row>
    <row r="1131" spans="2:20" s="42" customFormat="1" ht="15">
      <c r="B1131" s="41"/>
      <c r="D1131" s="41"/>
      <c r="F1131" s="40"/>
      <c r="G1131" s="41"/>
      <c r="I1131" s="40"/>
      <c r="J1131" s="41"/>
      <c r="K1131" s="43"/>
      <c r="L1131" s="40"/>
      <c r="M1131" s="41"/>
      <c r="N1131" s="43"/>
      <c r="O1131" s="40"/>
      <c r="P1131" s="41"/>
      <c r="Q1131" s="43"/>
      <c r="R1131" s="41"/>
      <c r="T1131" s="44"/>
    </row>
    <row r="1132" spans="2:20" s="42" customFormat="1" ht="15">
      <c r="B1132" s="41"/>
      <c r="D1132" s="41"/>
      <c r="F1132" s="40"/>
      <c r="G1132" s="41"/>
      <c r="I1132" s="40"/>
      <c r="J1132" s="41"/>
      <c r="K1132" s="43"/>
      <c r="L1132" s="40"/>
      <c r="M1132" s="41"/>
      <c r="N1132" s="43"/>
      <c r="O1132" s="40"/>
      <c r="P1132" s="41"/>
      <c r="Q1132" s="43"/>
      <c r="R1132" s="41"/>
      <c r="T1132" s="44"/>
    </row>
    <row r="1133" spans="2:20" s="42" customFormat="1" ht="15">
      <c r="B1133" s="41"/>
      <c r="D1133" s="41"/>
      <c r="F1133" s="40"/>
      <c r="G1133" s="41"/>
      <c r="I1133" s="40"/>
      <c r="J1133" s="41"/>
      <c r="K1133" s="43"/>
      <c r="L1133" s="40"/>
      <c r="M1133" s="41"/>
      <c r="N1133" s="43"/>
      <c r="O1133" s="40"/>
      <c r="P1133" s="41"/>
      <c r="Q1133" s="43"/>
      <c r="R1133" s="41"/>
      <c r="T1133" s="44"/>
    </row>
    <row r="1134" spans="2:20" s="42" customFormat="1" ht="15">
      <c r="B1134" s="41"/>
      <c r="D1134" s="41"/>
      <c r="F1134" s="40"/>
      <c r="G1134" s="41"/>
      <c r="I1134" s="40"/>
      <c r="J1134" s="41"/>
      <c r="K1134" s="43"/>
      <c r="L1134" s="40"/>
      <c r="M1134" s="41"/>
      <c r="N1134" s="43"/>
      <c r="O1134" s="40"/>
      <c r="P1134" s="41"/>
      <c r="Q1134" s="43"/>
      <c r="R1134" s="41"/>
      <c r="T1134" s="44"/>
    </row>
    <row r="1135" spans="2:20" s="42" customFormat="1" ht="15">
      <c r="B1135" s="41"/>
      <c r="D1135" s="41"/>
      <c r="F1135" s="40"/>
      <c r="G1135" s="41"/>
      <c r="I1135" s="40"/>
      <c r="J1135" s="41"/>
      <c r="K1135" s="43"/>
      <c r="L1135" s="40"/>
      <c r="M1135" s="41"/>
      <c r="N1135" s="43"/>
      <c r="O1135" s="40"/>
      <c r="P1135" s="41"/>
      <c r="Q1135" s="43"/>
      <c r="R1135" s="41"/>
      <c r="T1135" s="44"/>
    </row>
    <row r="1136" spans="2:20" s="42" customFormat="1" ht="15">
      <c r="B1136" s="41"/>
      <c r="D1136" s="41"/>
      <c r="F1136" s="40"/>
      <c r="G1136" s="41"/>
      <c r="I1136" s="40"/>
      <c r="J1136" s="41"/>
      <c r="K1136" s="43"/>
      <c r="L1136" s="40"/>
      <c r="M1136" s="41"/>
      <c r="N1136" s="43"/>
      <c r="O1136" s="40"/>
      <c r="P1136" s="41"/>
      <c r="Q1136" s="43"/>
      <c r="R1136" s="41"/>
      <c r="T1136" s="44"/>
    </row>
    <row r="1137" spans="2:20" s="42" customFormat="1" ht="15">
      <c r="B1137" s="41"/>
      <c r="D1137" s="41"/>
      <c r="F1137" s="40"/>
      <c r="G1137" s="41"/>
      <c r="I1137" s="40"/>
      <c r="J1137" s="41"/>
      <c r="K1137" s="43"/>
      <c r="L1137" s="40"/>
      <c r="M1137" s="41"/>
      <c r="N1137" s="43"/>
      <c r="O1137" s="40"/>
      <c r="P1137" s="41"/>
      <c r="Q1137" s="43"/>
      <c r="R1137" s="41"/>
      <c r="T1137" s="44"/>
    </row>
    <row r="1138" spans="2:20" s="42" customFormat="1" ht="15">
      <c r="B1138" s="41"/>
      <c r="D1138" s="41"/>
      <c r="F1138" s="40"/>
      <c r="G1138" s="41"/>
      <c r="I1138" s="40"/>
      <c r="J1138" s="41"/>
      <c r="K1138" s="43"/>
      <c r="L1138" s="40"/>
      <c r="M1138" s="41"/>
      <c r="N1138" s="43"/>
      <c r="O1138" s="40"/>
      <c r="P1138" s="41"/>
      <c r="Q1138" s="43"/>
      <c r="R1138" s="41"/>
      <c r="T1138" s="44"/>
    </row>
    <row r="1139" spans="2:20" s="42" customFormat="1" ht="15">
      <c r="B1139" s="41"/>
      <c r="D1139" s="41"/>
      <c r="F1139" s="40"/>
      <c r="G1139" s="41"/>
      <c r="I1139" s="40"/>
      <c r="J1139" s="41"/>
      <c r="K1139" s="43"/>
      <c r="L1139" s="40"/>
      <c r="M1139" s="41"/>
      <c r="N1139" s="43"/>
      <c r="O1139" s="40"/>
      <c r="P1139" s="41"/>
      <c r="Q1139" s="43"/>
      <c r="R1139" s="41"/>
      <c r="T1139" s="44"/>
    </row>
    <row r="1140" spans="2:20" s="42" customFormat="1" ht="15">
      <c r="B1140" s="41"/>
      <c r="D1140" s="41"/>
      <c r="F1140" s="40"/>
      <c r="G1140" s="41"/>
      <c r="I1140" s="40"/>
      <c r="J1140" s="41"/>
      <c r="K1140" s="43"/>
      <c r="L1140" s="40"/>
      <c r="M1140" s="41"/>
      <c r="N1140" s="43"/>
      <c r="O1140" s="40"/>
      <c r="P1140" s="41"/>
      <c r="Q1140" s="43"/>
      <c r="R1140" s="41"/>
      <c r="T1140" s="44"/>
    </row>
    <row r="1141" spans="2:20" s="42" customFormat="1" ht="15">
      <c r="B1141" s="41"/>
      <c r="D1141" s="41"/>
      <c r="F1141" s="40"/>
      <c r="G1141" s="41"/>
      <c r="I1141" s="40"/>
      <c r="J1141" s="41"/>
      <c r="K1141" s="43"/>
      <c r="L1141" s="40"/>
      <c r="M1141" s="41"/>
      <c r="N1141" s="43"/>
      <c r="O1141" s="40"/>
      <c r="P1141" s="41"/>
      <c r="Q1141" s="43"/>
      <c r="R1141" s="41"/>
      <c r="T1141" s="44"/>
    </row>
    <row r="1142" spans="2:20" s="42" customFormat="1" ht="15">
      <c r="B1142" s="41"/>
      <c r="D1142" s="41"/>
      <c r="F1142" s="40"/>
      <c r="G1142" s="41"/>
      <c r="I1142" s="40"/>
      <c r="J1142" s="41"/>
      <c r="K1142" s="43"/>
      <c r="L1142" s="40"/>
      <c r="M1142" s="41"/>
      <c r="N1142" s="43"/>
      <c r="O1142" s="40"/>
      <c r="P1142" s="41"/>
      <c r="Q1142" s="43"/>
      <c r="R1142" s="41"/>
      <c r="T1142" s="44"/>
    </row>
    <row r="1143" spans="2:20" s="42" customFormat="1" ht="15">
      <c r="B1143" s="41"/>
      <c r="D1143" s="41"/>
      <c r="F1143" s="40"/>
      <c r="G1143" s="41"/>
      <c r="I1143" s="40"/>
      <c r="J1143" s="41"/>
      <c r="K1143" s="43"/>
      <c r="L1143" s="40"/>
      <c r="M1143" s="41"/>
      <c r="N1143" s="43"/>
      <c r="O1143" s="40"/>
      <c r="P1143" s="41"/>
      <c r="Q1143" s="43"/>
      <c r="R1143" s="41"/>
      <c r="T1143" s="44"/>
    </row>
    <row r="1144" spans="2:20" s="42" customFormat="1" ht="15">
      <c r="B1144" s="41"/>
      <c r="D1144" s="41"/>
      <c r="F1144" s="40"/>
      <c r="G1144" s="41"/>
      <c r="I1144" s="40"/>
      <c r="J1144" s="41"/>
      <c r="K1144" s="43"/>
      <c r="L1144" s="40"/>
      <c r="M1144" s="41"/>
      <c r="N1144" s="43"/>
      <c r="O1144" s="40"/>
      <c r="P1144" s="41"/>
      <c r="Q1144" s="43"/>
      <c r="R1144" s="41"/>
      <c r="T1144" s="44"/>
    </row>
    <row r="1145" spans="2:20" s="42" customFormat="1" ht="15">
      <c r="B1145" s="41"/>
      <c r="D1145" s="41"/>
      <c r="F1145" s="40"/>
      <c r="G1145" s="41"/>
      <c r="I1145" s="40"/>
      <c r="J1145" s="41"/>
      <c r="K1145" s="43"/>
      <c r="L1145" s="40"/>
      <c r="M1145" s="41"/>
      <c r="N1145" s="43"/>
      <c r="O1145" s="40"/>
      <c r="P1145" s="41"/>
      <c r="Q1145" s="43"/>
      <c r="R1145" s="41"/>
      <c r="T1145" s="44"/>
    </row>
  </sheetData>
  <sheetProtection/>
  <printOptions/>
  <pageMargins left="0.11811023622047245" right="0.11811023622047245" top="0.5905511811023623" bottom="0" header="0.31496062992125984" footer="0.31496062992125984"/>
  <pageSetup horizontalDpi="600" verticalDpi="600" orientation="landscape" paperSize="9" scale="75" r:id="rId1"/>
  <ignoredErrors>
    <ignoredError sqref="F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Athanasia Angelaki</dc:creator>
  <cp:keywords/>
  <dc:description/>
  <cp:lastModifiedBy>Athanasia Angelaki</cp:lastModifiedBy>
  <cp:lastPrinted>2020-10-26T10:39:03Z</cp:lastPrinted>
  <dcterms:created xsi:type="dcterms:W3CDTF">2020-10-16T16:20:35Z</dcterms:created>
  <dcterms:modified xsi:type="dcterms:W3CDTF">2020-10-26T10:39:22Z</dcterms:modified>
  <cp:category/>
  <cp:version/>
  <cp:contentType/>
  <cp:contentStatus/>
</cp:coreProperties>
</file>